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Отчет" sheetId="1" r:id="rId1"/>
    <sheet name="Форма" sheetId="2" state="hidden" r:id="rId2"/>
  </sheets>
  <definedNames>
    <definedName name="_xlnm.Print_Titles" localSheetId="0">'Отчет'!$8:$10</definedName>
    <definedName name="_xlnm.Print_Titles" localSheetId="1">'Форма'!$9:$10</definedName>
  </definedNames>
  <calcPr fullCalcOnLoad="1"/>
</workbook>
</file>

<file path=xl/sharedStrings.xml><?xml version="1.0" encoding="utf-8"?>
<sst xmlns="http://schemas.openxmlformats.org/spreadsheetml/2006/main" count="202" uniqueCount="103">
  <si>
    <t>НАИМЕНОВАНИЕ ПОКАЗАТЕЛЯ</t>
  </si>
  <si>
    <t>КОД ПОКАЗАТЕЛЯ</t>
  </si>
  <si>
    <t>НАЗНАЧЕНО</t>
  </si>
  <si>
    <t>ИСПОЛНЕНО</t>
  </si>
  <si>
    <t>ПРОЦЕНТ ИСПОЛНЕНИЯ</t>
  </si>
  <si>
    <t>I.  Д О Х О Д Ы</t>
  </si>
  <si>
    <t>НАЛОГОВЫЕ ДОХОДЫ</t>
  </si>
  <si>
    <t>Налоги на товары и услуги. Лицензионные и регистрационные сборы.</t>
  </si>
  <si>
    <t>Налог с продаж</t>
  </si>
  <si>
    <t>Налоги на совокупный доход</t>
  </si>
  <si>
    <t>Единый налог, взимаемый в связи с применением упрощенной системы налогообложения</t>
  </si>
  <si>
    <t xml:space="preserve">Налоги на имущество </t>
  </si>
  <si>
    <t>Налог на имущество физических лиц</t>
  </si>
  <si>
    <t>Налог с имущества, переходящего в порядке наследования или дарения</t>
  </si>
  <si>
    <t>Местные налоги и сборы</t>
  </si>
  <si>
    <t>Налог на рекламу</t>
  </si>
  <si>
    <t>Прочие местные налоги и сборы</t>
  </si>
  <si>
    <t>НЕНАЛОГОВЫЕ ДОХОДЫ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</si>
  <si>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 муниципальных организаций</t>
  </si>
  <si>
    <t>Дивиденды по акциям, находящимся в государственной или муниципальной собственности</t>
  </si>
  <si>
    <t>Доходы от сдачи в аренду  имущества, находящегося в государственной или муниципальной собственности</t>
  </si>
  <si>
    <t xml:space="preserve">Арендная плата за земли городов и поселков </t>
  </si>
  <si>
    <t>Прочие доходы от сдачи в аренду  имущества, находящегося в государственной или муниципальной собственности</t>
  </si>
  <si>
    <t xml:space="preserve">Проценты, полученные от размещения в банках и кредитных организациях временно свободных средств бюджета </t>
  </si>
  <si>
    <t>Проценты, полученные от предоставления бюджетных кредитов (бюджетных ссуд) внутри страны</t>
  </si>
  <si>
    <t>Доходы от оказания услуг или компенсации затрат государства</t>
  </si>
  <si>
    <t>Платежи от государственных и муниципальных организаций</t>
  </si>
  <si>
    <t>Доходы от продажи оборудования, транспортных средств и других материальных ценностей</t>
  </si>
  <si>
    <t>Прочие поступления от использования имущества, находящегося в государственной или муниципальной собственности, а также поступления от разрешенных видов деятельности организаций</t>
  </si>
  <si>
    <t>Доходы от продажи нематериальных активов</t>
  </si>
  <si>
    <t>Административные платежи и сборы</t>
  </si>
  <si>
    <t xml:space="preserve">Штрафные санкции, возмещение ущерба </t>
  </si>
  <si>
    <t>Штрафы, взыскиваемые органами Министерства Российской Федерации по налогам и сборам (за исключением штрафов, взыскиваемых по отдельным видам налогов за нарушение налогового законодательства)</t>
  </si>
  <si>
    <t>Санкции за нецелевое использование бюджетных средств</t>
  </si>
  <si>
    <t>Прочие административные штрафы и иные санкции</t>
  </si>
  <si>
    <t>Суммы, взыскиваемые с лиц, виновных в совершении преступлений и недостаче материальных ценностей</t>
  </si>
  <si>
    <t>Прочие неналоговые доходы</t>
  </si>
  <si>
    <t>БЕЗВОЗМЕЗДНЫЕ ПЕРЕЧИСЛЕНИЯ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</si>
  <si>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</si>
  <si>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</si>
  <si>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</si>
  <si>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Прочие дотации</t>
  </si>
  <si>
    <t>Субвенции от других бюджетов бюджетной системы Российской Федерации</t>
  </si>
  <si>
    <t>Прочие субвенции</t>
  </si>
  <si>
    <t>Средства,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</si>
  <si>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</si>
  <si>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>Субсидии, полученные из бюджета Санкт-Петербурга на финансирование мероприятий программ развития муниципальных образований Санкт-Петербурга</t>
  </si>
  <si>
    <t>3020440-120</t>
  </si>
  <si>
    <t>Субсидии, полученные из местных бюджетов муниципальных образований для долевого финансирования целевых расходов</t>
  </si>
  <si>
    <t>3020440-130</t>
  </si>
  <si>
    <t>Прочие безвозмездные поступления</t>
  </si>
  <si>
    <t>Доходы от предпринимательской и иной приносящей доход деятельности</t>
  </si>
  <si>
    <t>ИТОГО ДОХОДОВ</t>
  </si>
  <si>
    <t>ГОСУДАРСТВЕННОЕ УПРАВЛЕНИЕ И МЕСТНОЕ САМОУПРАВЛЕНИЕ</t>
  </si>
  <si>
    <t>СУДЕБНАЯ  ВЛАСТЬ</t>
  </si>
  <si>
    <t>НАЦИОНАЛЬНАЯ  ОБОРОНА</t>
  </si>
  <si>
    <t>ПРАВООХРАНИТЕЛЬНАЯ ДЕЯТЕЛЬНОСТЬ И ОБЕСПЕЧЕНИЕ БЕЗОПАСНОСТИ  ГОСУДАРСТВА</t>
  </si>
  <si>
    <t>ФУНДАМЕНТАЛЬНЫЕ ИССЛЕДОВАНИЯ И СОДЕЙСТВИЕ НАУЧНО-ТЕХНИЧЕСКОМУ  ПРОГРЕССУ</t>
  </si>
  <si>
    <t>ОХРАНА ОКРУЖАЮЩЕЙ СРЕДЫ И ПРИРОДНЫХ РЕСУРСОВ, ГИДРОМЕТЕОРОЛОГИЯ, КАРТОГРАФИЯ И  ГЕОДЕЗИЯ</t>
  </si>
  <si>
    <t>ТРАНСПОРТ, СВЯЗЬ И ИНФОРМАТИКА</t>
  </si>
  <si>
    <t>РАЗВИТИЕ РЫНОЧНОЙ ИНФРАСТРУКТУРЫ</t>
  </si>
  <si>
    <t>ЖИЛИЩНО-КОММУНАЛЬНОЕ ХОЗЯЙСТВО</t>
  </si>
  <si>
    <t>ПРЕДУПРЕЖДЕНИЕ И ЛИКВИДАЦИЯ ПОСЛЕДСТВИЙ ЧРЕЗВЫЧАЙНЫХ СИТУАЦИЙ И СТИХИЙНЫХ БЕДСТВИЙ</t>
  </si>
  <si>
    <t>ОБРАЗОВАНИЕ</t>
  </si>
  <si>
    <t>КУЛЬТУРА, ИСКУССТВО И КИНЕМАТОГРАФИЯ</t>
  </si>
  <si>
    <t>СРЕДСТВА МАССОВОЙ ИНФОРМАЦИИ</t>
  </si>
  <si>
    <t>ЗДРАВООХРАНЕНИЕ И ФИЗИЧЕСКАЯ КУЛЬТУРА</t>
  </si>
  <si>
    <t>СОЦИАЛЬНАЯ ПОЛИТИКА</t>
  </si>
  <si>
    <t>ОБСЛУЖИВАНИЕ  ГОСУДАРСТВЕННОГО И МУНИЦИПАЛЬНОГО ДОЛГА</t>
  </si>
  <si>
    <t>ФИНАНСОВАЯ ПОМОЩЬ ДРУГИМ БЮДЖЕТАМ БЮДЖЕТНОЙ СИСТЕМЫ</t>
  </si>
  <si>
    <t>ДОРОЖНОЕ ХОЗЯЙСТВО</t>
  </si>
  <si>
    <t>ПРОЧИЕ РАСХОДЫ</t>
  </si>
  <si>
    <t xml:space="preserve">ИТОГО РАСХОДОВ </t>
  </si>
  <si>
    <t>ИСТОЧНИКИ ФИНАНСИРОВАНИЯ ДЕФИЦИТА БЮДЖЕТА</t>
  </si>
  <si>
    <t xml:space="preserve">Государственные и муниципальные ценные бумаги </t>
  </si>
  <si>
    <t>Кредитные соглашения и договоры</t>
  </si>
  <si>
    <t>Поступления от продажи имущества, находящегося в государственной или муниципальной собственности</t>
  </si>
  <si>
    <t>Бюджетные ссуды, полученные от бюджетов других уровней</t>
  </si>
  <si>
    <t>Изменение остатков средств бюджета</t>
  </si>
  <si>
    <t>ИТОГО ПО ИСТОЧНИКАМ ФИНАНСИРОВАНИЯ ДЕФИЦИТА БЮДЖЕТА</t>
  </si>
  <si>
    <r>
      <t xml:space="preserve">II. Р А С Х О Д Ы
</t>
    </r>
    <r>
      <rPr>
        <b/>
        <sz val="8"/>
        <rFont val="Arial"/>
        <family val="2"/>
      </rPr>
      <t>(ФУНКЦИОНАЛЬНАЯ СТРУКТУРА РАСХОДОВ)</t>
    </r>
  </si>
  <si>
    <t>0100</t>
  </si>
  <si>
    <t>0200</t>
  </si>
  <si>
    <t>0400</t>
  </si>
  <si>
    <t>0500</t>
  </si>
  <si>
    <t>0600</t>
  </si>
  <si>
    <t>0900</t>
  </si>
  <si>
    <t>ОТЧЕТ</t>
  </si>
  <si>
    <t>___________________      _____________________</t>
  </si>
  <si>
    <t xml:space="preserve">              подпись</t>
  </si>
  <si>
    <t xml:space="preserve">                         расшифровка подписи</t>
  </si>
  <si>
    <r>
      <t>М.П.</t>
    </r>
    <r>
      <rPr>
        <sz val="9"/>
        <rFont val="Arial"/>
        <family val="2"/>
      </rPr>
      <t xml:space="preserve">    </t>
    </r>
    <r>
      <rPr>
        <sz val="10"/>
        <rFont val="Arial"/>
        <family val="2"/>
      </rPr>
      <t xml:space="preserve">  Глава муниципального образования</t>
    </r>
  </si>
  <si>
    <t xml:space="preserve">          Главный бухгалтер</t>
  </si>
  <si>
    <t>на 01 ______________ 2003 года</t>
  </si>
  <si>
    <t>об исполнении местного бюджета муниципального образования __________________</t>
  </si>
  <si>
    <t>________________________ административного района Санкт-петербурга</t>
  </si>
  <si>
    <t>(тыс.руб. )</t>
  </si>
  <si>
    <t>(тыс.руб.)</t>
  </si>
  <si>
    <t>об исполнении местного бюджета муниципального образования  МО № 71</t>
  </si>
  <si>
    <t>Фрунзенского административного района Санкт-Петербурга</t>
  </si>
  <si>
    <t>Л.И.Соболева</t>
  </si>
  <si>
    <t>Р.А.Яхин</t>
  </si>
  <si>
    <t>на 01 января 2004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</si>
</sst>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0">
    <font>
      <sz val="10"/>
      <name val="Times New Roman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 vertical="top" wrapText="1"/>
    </xf>
    <xf numFmtId="164" fontId="5" fillId="0" borderId="2" xfId="0" applyNumberFormat="1" applyFont="1" applyBorder="1" applyAlignment="1">
      <alignment vertical="top"/>
    </xf>
    <xf numFmtId="165" fontId="5" fillId="0" borderId="14" xfId="0" applyNumberFormat="1" applyFont="1" applyBorder="1" applyAlignment="1">
      <alignment vertical="top"/>
    </xf>
    <xf numFmtId="165" fontId="1" fillId="0" borderId="14" xfId="0" applyNumberFormat="1" applyFont="1" applyBorder="1" applyAlignment="1">
      <alignment vertical="top"/>
    </xf>
    <xf numFmtId="165" fontId="5" fillId="0" borderId="15" xfId="0" applyNumberFormat="1" applyFont="1" applyBorder="1" applyAlignment="1">
      <alignment vertical="top"/>
    </xf>
    <xf numFmtId="165" fontId="1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1" fillId="0" borderId="15" xfId="0" applyNumberFormat="1" applyFont="1" applyBorder="1" applyAlignment="1">
      <alignment vertical="top"/>
    </xf>
    <xf numFmtId="165" fontId="1" fillId="0" borderId="17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164" fontId="1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top"/>
    </xf>
    <xf numFmtId="164" fontId="1" fillId="0" borderId="19" xfId="0" applyNumberFormat="1" applyFont="1" applyBorder="1" applyAlignment="1">
      <alignment vertical="center"/>
    </xf>
    <xf numFmtId="164" fontId="1" fillId="0" borderId="18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top" wrapText="1"/>
      <protection hidden="1"/>
    </xf>
    <xf numFmtId="0" fontId="5" fillId="2" borderId="9" xfId="0" applyFont="1" applyFill="1" applyBorder="1" applyAlignment="1" applyProtection="1">
      <alignment horizontal="center" vertical="top"/>
      <protection hidden="1"/>
    </xf>
    <xf numFmtId="164" fontId="5" fillId="2" borderId="2" xfId="0" applyNumberFormat="1" applyFont="1" applyFill="1" applyBorder="1" applyAlignment="1" applyProtection="1">
      <alignment vertical="top"/>
      <protection hidden="1"/>
    </xf>
    <xf numFmtId="165" fontId="5" fillId="2" borderId="14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" fillId="2" borderId="3" xfId="0" applyFont="1" applyFill="1" applyBorder="1" applyAlignment="1" applyProtection="1">
      <alignment vertical="top" wrapText="1"/>
      <protection hidden="1"/>
    </xf>
    <xf numFmtId="0" fontId="1" fillId="2" borderId="9" xfId="0" applyFont="1" applyFill="1" applyBorder="1" applyAlignment="1" applyProtection="1">
      <alignment horizontal="center" vertical="top"/>
      <protection hidden="1"/>
    </xf>
    <xf numFmtId="164" fontId="1" fillId="0" borderId="2" xfId="0" applyNumberFormat="1" applyFont="1" applyBorder="1" applyAlignment="1" applyProtection="1">
      <alignment vertical="top"/>
      <protection hidden="1" locked="0"/>
    </xf>
    <xf numFmtId="165" fontId="1" fillId="2" borderId="14" xfId="0" applyNumberFormat="1" applyFont="1" applyFill="1" applyBorder="1" applyAlignment="1" applyProtection="1">
      <alignment vertical="top"/>
      <protection hidden="1"/>
    </xf>
    <xf numFmtId="164" fontId="5" fillId="0" borderId="2" xfId="0" applyNumberFormat="1" applyFont="1" applyBorder="1" applyAlignment="1" applyProtection="1">
      <alignment vertical="top"/>
      <protection hidden="1" locked="0"/>
    </xf>
    <xf numFmtId="0" fontId="5" fillId="2" borderId="10" xfId="0" applyFont="1" applyFill="1" applyBorder="1" applyAlignment="1" applyProtection="1">
      <alignment vertical="top" wrapText="1"/>
      <protection hidden="1"/>
    </xf>
    <xf numFmtId="0" fontId="5" fillId="2" borderId="11" xfId="0" applyFont="1" applyFill="1" applyBorder="1" applyAlignment="1" applyProtection="1">
      <alignment horizontal="center" vertical="top"/>
      <protection hidden="1"/>
    </xf>
    <xf numFmtId="164" fontId="5" fillId="0" borderId="4" xfId="0" applyNumberFormat="1" applyFont="1" applyBorder="1" applyAlignment="1" applyProtection="1">
      <alignment vertical="top"/>
      <protection hidden="1" locked="0"/>
    </xf>
    <xf numFmtId="165" fontId="5" fillId="2" borderId="15" xfId="0" applyNumberFormat="1" applyFont="1" applyFill="1" applyBorder="1" applyAlignment="1" applyProtection="1">
      <alignment vertical="top"/>
      <protection hidden="1"/>
    </xf>
    <xf numFmtId="0" fontId="5" fillId="2" borderId="12" xfId="0" applyFont="1" applyFill="1" applyBorder="1" applyAlignment="1" applyProtection="1">
      <alignment vertical="center" wrapText="1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164" fontId="5" fillId="2" borderId="18" xfId="0" applyNumberFormat="1" applyFont="1" applyFill="1" applyBorder="1" applyAlignment="1" applyProtection="1">
      <alignment vertical="center"/>
      <protection hidden="1"/>
    </xf>
    <xf numFmtId="165" fontId="5" fillId="2" borderId="16" xfId="0" applyNumberFormat="1" applyFont="1" applyFill="1" applyBorder="1" applyAlignment="1" applyProtection="1">
      <alignment vertical="center"/>
      <protection hidden="1"/>
    </xf>
    <xf numFmtId="49" fontId="2" fillId="2" borderId="5" xfId="0" applyNumberFormat="1" applyFont="1" applyFill="1" applyBorder="1" applyAlignment="1" applyProtection="1">
      <alignment horizontal="center" vertical="center"/>
      <protection hidden="1"/>
    </xf>
    <xf numFmtId="164" fontId="2" fillId="2" borderId="19" xfId="0" applyNumberFormat="1" applyFont="1" applyFill="1" applyBorder="1" applyAlignment="1" applyProtection="1">
      <alignment vertical="center"/>
      <protection hidden="1"/>
    </xf>
    <xf numFmtId="165" fontId="2" fillId="2" borderId="17" xfId="0" applyNumberFormat="1" applyFont="1" applyFill="1" applyBorder="1" applyAlignment="1" applyProtection="1">
      <alignment vertical="center"/>
      <protection hidden="1"/>
    </xf>
    <xf numFmtId="49" fontId="1" fillId="2" borderId="9" xfId="0" applyNumberFormat="1" applyFont="1" applyFill="1" applyBorder="1" applyAlignment="1" applyProtection="1">
      <alignment horizontal="center" vertical="top"/>
      <protection hidden="1"/>
    </xf>
    <xf numFmtId="0" fontId="1" fillId="2" borderId="10" xfId="0" applyFont="1" applyFill="1" applyBorder="1" applyAlignment="1" applyProtection="1">
      <alignment vertical="top" wrapText="1"/>
      <protection hidden="1"/>
    </xf>
    <xf numFmtId="0" fontId="1" fillId="2" borderId="11" xfId="0" applyFont="1" applyFill="1" applyBorder="1" applyAlignment="1" applyProtection="1">
      <alignment horizontal="center" vertical="top"/>
      <protection hidden="1"/>
    </xf>
    <xf numFmtId="164" fontId="1" fillId="0" borderId="4" xfId="0" applyNumberFormat="1" applyFont="1" applyBorder="1" applyAlignment="1" applyProtection="1">
      <alignment vertical="top"/>
      <protection hidden="1" locked="0"/>
    </xf>
    <xf numFmtId="165" fontId="1" fillId="2" borderId="15" xfId="0" applyNumberFormat="1" applyFont="1" applyFill="1" applyBorder="1" applyAlignment="1" applyProtection="1">
      <alignment vertical="top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164" fontId="1" fillId="2" borderId="19" xfId="0" applyNumberFormat="1" applyFont="1" applyFill="1" applyBorder="1" applyAlignment="1" applyProtection="1">
      <alignment vertical="center"/>
      <protection hidden="1"/>
    </xf>
    <xf numFmtId="165" fontId="1" fillId="2" borderId="17" xfId="0" applyNumberFormat="1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horizontal="centerContinuous" vertical="top" wrapText="1"/>
      <protection hidden="1"/>
    </xf>
    <xf numFmtId="0" fontId="2" fillId="0" borderId="0" xfId="0" applyFont="1" applyAlignment="1" applyProtection="1">
      <alignment horizontal="centerContinuous"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vertical="top"/>
      <protection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14" fontId="9" fillId="0" borderId="0" xfId="0" applyNumberFormat="1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vertical="top"/>
      <protection hidden="1"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showZeros="0" tabSelected="1" workbookViewId="0" topLeftCell="A1">
      <selection activeCell="C79" sqref="C79:C82"/>
    </sheetView>
  </sheetViews>
  <sheetFormatPr defaultColWidth="9.33203125" defaultRowHeight="12.75"/>
  <cols>
    <col min="1" max="1" width="46.5" style="67" customWidth="1"/>
    <col min="2" max="2" width="13.5" style="68" customWidth="1"/>
    <col min="3" max="5" width="13.66015625" style="66" customWidth="1"/>
    <col min="6" max="16384" width="9.33203125" style="66" customWidth="1"/>
  </cols>
  <sheetData>
    <row r="1" spans="1:5" ht="24" customHeight="1">
      <c r="A1" s="113"/>
      <c r="B1" s="114"/>
      <c r="C1" s="115"/>
      <c r="D1" s="115"/>
      <c r="E1" s="115"/>
    </row>
    <row r="2" spans="1:5" s="65" customFormat="1" ht="12.75">
      <c r="A2" s="120" t="s">
        <v>87</v>
      </c>
      <c r="B2" s="120"/>
      <c r="C2" s="120"/>
      <c r="D2" s="120"/>
      <c r="E2" s="120"/>
    </row>
    <row r="3" spans="1:5" s="65" customFormat="1" ht="15.75" customHeight="1">
      <c r="A3" s="121" t="s">
        <v>98</v>
      </c>
      <c r="B3" s="121"/>
      <c r="C3" s="121"/>
      <c r="D3" s="121"/>
      <c r="E3" s="121"/>
    </row>
    <row r="4" spans="1:5" s="65" customFormat="1" ht="13.5" customHeight="1">
      <c r="A4" s="121" t="s">
        <v>99</v>
      </c>
      <c r="B4" s="121"/>
      <c r="C4" s="121"/>
      <c r="D4" s="121"/>
      <c r="E4" s="121"/>
    </row>
    <row r="5" spans="1:5" s="65" customFormat="1" ht="12.75">
      <c r="A5" s="62"/>
      <c r="B5" s="63"/>
      <c r="C5" s="64"/>
      <c r="D5" s="64"/>
      <c r="E5" s="64"/>
    </row>
    <row r="6" spans="1:5" s="65" customFormat="1" ht="12.75">
      <c r="A6" s="122" t="s">
        <v>102</v>
      </c>
      <c r="B6" s="122"/>
      <c r="C6" s="122"/>
      <c r="D6" s="122"/>
      <c r="E6" s="122"/>
    </row>
    <row r="7" spans="1:5" ht="11.25">
      <c r="A7" s="56"/>
      <c r="B7" s="60"/>
      <c r="C7" s="61"/>
      <c r="D7" s="61"/>
      <c r="E7" s="61"/>
    </row>
    <row r="8" spans="1:4" ht="12.75">
      <c r="A8" s="118">
        <f ca="1">NOW()</f>
        <v>35824.08666331018</v>
      </c>
      <c r="D8" s="69" t="s">
        <v>97</v>
      </c>
    </row>
    <row r="9" spans="1:5" s="72" customFormat="1" ht="27" customHeight="1">
      <c r="A9" s="70" t="s">
        <v>0</v>
      </c>
      <c r="B9" s="71" t="s">
        <v>1</v>
      </c>
      <c r="C9" s="71" t="s">
        <v>2</v>
      </c>
      <c r="D9" s="71" t="s">
        <v>3</v>
      </c>
      <c r="E9" s="71" t="s">
        <v>4</v>
      </c>
    </row>
    <row r="10" spans="1:5" s="68" customFormat="1" ht="12" thickBot="1">
      <c r="A10" s="70">
        <v>1</v>
      </c>
      <c r="B10" s="73">
        <v>2</v>
      </c>
      <c r="C10" s="73">
        <v>3</v>
      </c>
      <c r="D10" s="73">
        <v>4</v>
      </c>
      <c r="E10" s="73">
        <v>5</v>
      </c>
    </row>
    <row r="11" spans="1:5" s="78" customFormat="1" ht="17.25" customHeight="1">
      <c r="A11" s="116" t="s">
        <v>5</v>
      </c>
      <c r="B11" s="75"/>
      <c r="C11" s="76"/>
      <c r="D11" s="76"/>
      <c r="E11" s="77"/>
    </row>
    <row r="12" spans="1:5" s="83" customFormat="1" ht="15.75" customHeight="1">
      <c r="A12" s="79" t="s">
        <v>6</v>
      </c>
      <c r="B12" s="80">
        <v>1000000</v>
      </c>
      <c r="C12" s="81">
        <f>SUM(C13,C15,C17,C20)</f>
        <v>31665</v>
      </c>
      <c r="D12" s="81">
        <f>SUM(D13,D15,D17,D20)</f>
        <v>30845</v>
      </c>
      <c r="E12" s="82">
        <f>IF(OR(C12&lt;=0,D12&lt;0),"",D12/C12*100)</f>
        <v>97.41039002052739</v>
      </c>
    </row>
    <row r="13" spans="1:5" s="83" customFormat="1" ht="24">
      <c r="A13" s="79" t="s">
        <v>7</v>
      </c>
      <c r="B13" s="80">
        <v>1020000</v>
      </c>
      <c r="C13" s="81">
        <f>SUM(C14)</f>
        <v>10140</v>
      </c>
      <c r="D13" s="81">
        <f>SUM(D14)</f>
        <v>11606</v>
      </c>
      <c r="E13" s="82">
        <f aca="true" t="shared" si="0" ref="E13:E76">IF(OR(C13&lt;=0,D13&lt;0),"",D13/C13*100)</f>
        <v>114.45759368836292</v>
      </c>
    </row>
    <row r="14" spans="1:5" ht="14.25" customHeight="1">
      <c r="A14" s="84" t="s">
        <v>8</v>
      </c>
      <c r="B14" s="85">
        <v>1020700</v>
      </c>
      <c r="C14" s="86">
        <v>10140</v>
      </c>
      <c r="D14" s="86">
        <v>11606</v>
      </c>
      <c r="E14" s="87">
        <f t="shared" si="0"/>
        <v>114.45759368836292</v>
      </c>
    </row>
    <row r="15" spans="1:5" s="83" customFormat="1" ht="14.25" customHeight="1">
      <c r="A15" s="79" t="s">
        <v>9</v>
      </c>
      <c r="B15" s="80">
        <v>1030000</v>
      </c>
      <c r="C15" s="81">
        <f>SUM(C16)</f>
        <v>10000</v>
      </c>
      <c r="D15" s="81">
        <f>SUM(D16)</f>
        <v>6341</v>
      </c>
      <c r="E15" s="82">
        <f t="shared" si="0"/>
        <v>63.41</v>
      </c>
    </row>
    <row r="16" spans="1:5" ht="36">
      <c r="A16" s="84" t="s">
        <v>10</v>
      </c>
      <c r="B16" s="85">
        <v>1030100</v>
      </c>
      <c r="C16" s="86">
        <v>10000</v>
      </c>
      <c r="D16" s="86">
        <v>6341</v>
      </c>
      <c r="E16" s="87">
        <f t="shared" si="0"/>
        <v>63.41</v>
      </c>
    </row>
    <row r="17" spans="1:5" s="83" customFormat="1" ht="13.5" customHeight="1">
      <c r="A17" s="79" t="s">
        <v>11</v>
      </c>
      <c r="B17" s="80">
        <v>1040000</v>
      </c>
      <c r="C17" s="81">
        <f>SUM(C18:C19)</f>
        <v>1144</v>
      </c>
      <c r="D17" s="81">
        <f>SUM(D18:D19)</f>
        <v>2058</v>
      </c>
      <c r="E17" s="82">
        <f t="shared" si="0"/>
        <v>179.8951048951049</v>
      </c>
    </row>
    <row r="18" spans="1:5" ht="13.5" customHeight="1">
      <c r="A18" s="84" t="s">
        <v>12</v>
      </c>
      <c r="B18" s="85">
        <v>1040100</v>
      </c>
      <c r="C18" s="86">
        <v>909</v>
      </c>
      <c r="D18" s="86">
        <v>1316</v>
      </c>
      <c r="E18" s="87">
        <f t="shared" si="0"/>
        <v>144.77447744774477</v>
      </c>
    </row>
    <row r="19" spans="1:5" ht="24">
      <c r="A19" s="84" t="s">
        <v>13</v>
      </c>
      <c r="B19" s="85">
        <v>1040300</v>
      </c>
      <c r="C19" s="86">
        <v>235</v>
      </c>
      <c r="D19" s="86">
        <v>742</v>
      </c>
      <c r="E19" s="87">
        <f t="shared" si="0"/>
        <v>315.74468085106383</v>
      </c>
    </row>
    <row r="20" spans="1:5" s="83" customFormat="1" ht="14.25" customHeight="1">
      <c r="A20" s="79" t="s">
        <v>14</v>
      </c>
      <c r="B20" s="80">
        <v>1400500</v>
      </c>
      <c r="C20" s="81">
        <f>SUM(C21:C22)</f>
        <v>10381</v>
      </c>
      <c r="D20" s="81">
        <f>SUM(D21:D22)</f>
        <v>10840</v>
      </c>
      <c r="E20" s="82">
        <f t="shared" si="0"/>
        <v>104.42153935073692</v>
      </c>
    </row>
    <row r="21" spans="1:5" ht="14.25" customHeight="1">
      <c r="A21" s="84" t="s">
        <v>15</v>
      </c>
      <c r="B21" s="85">
        <v>1400503</v>
      </c>
      <c r="C21" s="86">
        <v>10381</v>
      </c>
      <c r="D21" s="86">
        <v>10840</v>
      </c>
      <c r="E21" s="87">
        <f t="shared" si="0"/>
        <v>104.42153935073692</v>
      </c>
    </row>
    <row r="22" spans="1:5" ht="14.25" customHeight="1">
      <c r="A22" s="84" t="s">
        <v>16</v>
      </c>
      <c r="B22" s="85">
        <v>1400540</v>
      </c>
      <c r="C22" s="86">
        <v>0</v>
      </c>
      <c r="D22" s="86">
        <v>0</v>
      </c>
      <c r="E22" s="87">
        <f t="shared" si="0"/>
      </c>
    </row>
    <row r="23" spans="1:5" s="83" customFormat="1" ht="12">
      <c r="A23" s="79" t="s">
        <v>17</v>
      </c>
      <c r="B23" s="80">
        <v>2000000</v>
      </c>
      <c r="C23" s="81">
        <f>SUM(C24,C35:C37,C42)</f>
        <v>1358</v>
      </c>
      <c r="D23" s="81">
        <f>SUM(D24,D35:D37,D42)</f>
        <v>1567</v>
      </c>
      <c r="E23" s="82">
        <f t="shared" si="0"/>
        <v>115.39027982326951</v>
      </c>
    </row>
    <row r="24" spans="1:5" s="83" customFormat="1" ht="60">
      <c r="A24" s="79" t="s">
        <v>18</v>
      </c>
      <c r="B24" s="80">
        <v>2010000</v>
      </c>
      <c r="C24" s="81">
        <f>SUM(C25:C26,C29:C34)</f>
        <v>300</v>
      </c>
      <c r="D24" s="81">
        <f>SUM(D25:D26,D29:D34)</f>
        <v>298</v>
      </c>
      <c r="E24" s="82">
        <f t="shared" si="0"/>
        <v>99.33333333333333</v>
      </c>
    </row>
    <row r="25" spans="1:5" s="83" customFormat="1" ht="36">
      <c r="A25" s="79" t="s">
        <v>19</v>
      </c>
      <c r="B25" s="80">
        <v>2010100</v>
      </c>
      <c r="C25" s="88"/>
      <c r="D25" s="88"/>
      <c r="E25" s="82">
        <f t="shared" si="0"/>
      </c>
    </row>
    <row r="26" spans="1:5" s="83" customFormat="1" ht="36">
      <c r="A26" s="79" t="s">
        <v>20</v>
      </c>
      <c r="B26" s="80">
        <v>2010200</v>
      </c>
      <c r="C26" s="81">
        <f>SUM(C27:C28)</f>
        <v>0</v>
      </c>
      <c r="D26" s="81">
        <f>SUM(D27:D28)</f>
        <v>0</v>
      </c>
      <c r="E26" s="82">
        <f t="shared" si="0"/>
      </c>
    </row>
    <row r="27" spans="1:5" ht="14.25" customHeight="1">
      <c r="A27" s="84" t="s">
        <v>21</v>
      </c>
      <c r="B27" s="85">
        <v>2010202</v>
      </c>
      <c r="C27" s="86"/>
      <c r="D27" s="86"/>
      <c r="E27" s="87">
        <f t="shared" si="0"/>
      </c>
    </row>
    <row r="28" spans="1:5" ht="36">
      <c r="A28" s="84" t="s">
        <v>22</v>
      </c>
      <c r="B28" s="85">
        <v>2010240</v>
      </c>
      <c r="C28" s="86"/>
      <c r="D28" s="86"/>
      <c r="E28" s="87">
        <f t="shared" si="0"/>
      </c>
    </row>
    <row r="29" spans="1:5" s="83" customFormat="1" ht="36">
      <c r="A29" s="79" t="s">
        <v>23</v>
      </c>
      <c r="B29" s="80">
        <v>2010300</v>
      </c>
      <c r="C29" s="88">
        <v>300</v>
      </c>
      <c r="D29" s="88">
        <v>298</v>
      </c>
      <c r="E29" s="82">
        <f t="shared" si="0"/>
        <v>99.33333333333333</v>
      </c>
    </row>
    <row r="30" spans="1:5" s="83" customFormat="1" ht="36">
      <c r="A30" s="79" t="s">
        <v>24</v>
      </c>
      <c r="B30" s="80">
        <v>2010400</v>
      </c>
      <c r="C30" s="88"/>
      <c r="D30" s="88"/>
      <c r="E30" s="82">
        <f t="shared" si="0"/>
      </c>
    </row>
    <row r="31" spans="1:5" s="83" customFormat="1" ht="24">
      <c r="A31" s="79" t="s">
        <v>25</v>
      </c>
      <c r="B31" s="80">
        <v>2010600</v>
      </c>
      <c r="C31" s="88"/>
      <c r="D31" s="88"/>
      <c r="E31" s="82">
        <f t="shared" si="0"/>
      </c>
    </row>
    <row r="32" spans="1:5" s="83" customFormat="1" ht="24">
      <c r="A32" s="79" t="s">
        <v>26</v>
      </c>
      <c r="B32" s="80">
        <v>2010800</v>
      </c>
      <c r="C32" s="88"/>
      <c r="D32" s="88"/>
      <c r="E32" s="82">
        <f t="shared" si="0"/>
      </c>
    </row>
    <row r="33" spans="1:5" s="83" customFormat="1" ht="36">
      <c r="A33" s="79" t="s">
        <v>27</v>
      </c>
      <c r="B33" s="80">
        <v>2012000</v>
      </c>
      <c r="C33" s="88"/>
      <c r="D33" s="88"/>
      <c r="E33" s="82">
        <f t="shared" si="0"/>
      </c>
    </row>
    <row r="34" spans="1:5" s="83" customFormat="1" ht="60">
      <c r="A34" s="79" t="s">
        <v>28</v>
      </c>
      <c r="B34" s="80">
        <v>2019000</v>
      </c>
      <c r="C34" s="88"/>
      <c r="D34" s="88"/>
      <c r="E34" s="82">
        <f t="shared" si="0"/>
      </c>
    </row>
    <row r="35" spans="1:5" s="83" customFormat="1" ht="14.25" customHeight="1">
      <c r="A35" s="79" t="s">
        <v>29</v>
      </c>
      <c r="B35" s="80">
        <v>2040000</v>
      </c>
      <c r="C35" s="88"/>
      <c r="D35" s="88"/>
      <c r="E35" s="82">
        <f t="shared" si="0"/>
      </c>
    </row>
    <row r="36" spans="1:5" s="83" customFormat="1" ht="14.25" customHeight="1">
      <c r="A36" s="79" t="s">
        <v>30</v>
      </c>
      <c r="B36" s="80">
        <v>2060000</v>
      </c>
      <c r="C36" s="88"/>
      <c r="D36" s="88"/>
      <c r="E36" s="82">
        <f t="shared" si="0"/>
      </c>
    </row>
    <row r="37" spans="1:5" s="83" customFormat="1" ht="14.25" customHeight="1">
      <c r="A37" s="79" t="s">
        <v>31</v>
      </c>
      <c r="B37" s="80">
        <v>2070000</v>
      </c>
      <c r="C37" s="81">
        <f>SUM(C38:C41)</f>
        <v>1058</v>
      </c>
      <c r="D37" s="81">
        <f>SUM(D38:D41)</f>
        <v>1269</v>
      </c>
      <c r="E37" s="82">
        <f t="shared" si="0"/>
        <v>119.94328922495274</v>
      </c>
    </row>
    <row r="38" spans="1:5" ht="60">
      <c r="A38" s="84" t="s">
        <v>32</v>
      </c>
      <c r="B38" s="85">
        <v>2070310</v>
      </c>
      <c r="C38" s="86">
        <v>1000</v>
      </c>
      <c r="D38" s="86">
        <v>1252</v>
      </c>
      <c r="E38" s="87">
        <f t="shared" si="0"/>
        <v>125.2</v>
      </c>
    </row>
    <row r="39" spans="1:5" ht="24">
      <c r="A39" s="84" t="s">
        <v>33</v>
      </c>
      <c r="B39" s="85">
        <v>2070330</v>
      </c>
      <c r="C39" s="86"/>
      <c r="D39" s="86"/>
      <c r="E39" s="87">
        <f t="shared" si="0"/>
      </c>
    </row>
    <row r="40" spans="1:5" ht="24">
      <c r="A40" s="84" t="s">
        <v>34</v>
      </c>
      <c r="B40" s="85">
        <v>2070340</v>
      </c>
      <c r="C40" s="86">
        <v>58</v>
      </c>
      <c r="D40" s="86">
        <v>17</v>
      </c>
      <c r="E40" s="87">
        <f t="shared" si="0"/>
        <v>29.310344827586203</v>
      </c>
    </row>
    <row r="41" spans="1:5" ht="36">
      <c r="A41" s="84" t="s">
        <v>35</v>
      </c>
      <c r="B41" s="85">
        <v>2070400</v>
      </c>
      <c r="C41" s="86"/>
      <c r="D41" s="86"/>
      <c r="E41" s="87">
        <f t="shared" si="0"/>
      </c>
    </row>
    <row r="42" spans="1:5" s="83" customFormat="1" ht="14.25" customHeight="1">
      <c r="A42" s="79" t="s">
        <v>36</v>
      </c>
      <c r="B42" s="80">
        <v>2090000</v>
      </c>
      <c r="C42" s="88"/>
      <c r="D42" s="88"/>
      <c r="E42" s="82">
        <f t="shared" si="0"/>
      </c>
    </row>
    <row r="43" spans="1:5" s="83" customFormat="1" ht="14.25" customHeight="1">
      <c r="A43" s="79" t="s">
        <v>37</v>
      </c>
      <c r="B43" s="80">
        <v>3000000</v>
      </c>
      <c r="C43" s="81">
        <f>SUM(C44,C54)</f>
        <v>1619</v>
      </c>
      <c r="D43" s="81">
        <f>SUM(D44,D54)</f>
        <v>1619</v>
      </c>
      <c r="E43" s="82">
        <f t="shared" si="0"/>
        <v>100</v>
      </c>
    </row>
    <row r="44" spans="1:5" s="83" customFormat="1" ht="14.25" customHeight="1">
      <c r="A44" s="79" t="s">
        <v>38</v>
      </c>
      <c r="B44" s="80">
        <v>3020000</v>
      </c>
      <c r="C44" s="81">
        <f>SUM(C45,C48,C50,C51)</f>
        <v>1619</v>
      </c>
      <c r="D44" s="81">
        <f>SUM(D45,D48,D50,D51)</f>
        <v>1619</v>
      </c>
      <c r="E44" s="82">
        <f t="shared" si="0"/>
        <v>100</v>
      </c>
    </row>
    <row r="45" spans="1:5" s="83" customFormat="1" ht="24">
      <c r="A45" s="79" t="s">
        <v>39</v>
      </c>
      <c r="B45" s="80">
        <v>3020100</v>
      </c>
      <c r="C45" s="81">
        <f>SUM(C46:C47)</f>
        <v>1619</v>
      </c>
      <c r="D45" s="81">
        <f>SUM(D46:D47)</f>
        <v>1619</v>
      </c>
      <c r="E45" s="82">
        <f t="shared" si="0"/>
        <v>100</v>
      </c>
    </row>
    <row r="46" spans="1:5" ht="24">
      <c r="A46" s="84" t="s">
        <v>40</v>
      </c>
      <c r="B46" s="85">
        <v>3020111</v>
      </c>
      <c r="C46" s="86"/>
      <c r="D46" s="86"/>
      <c r="E46" s="87">
        <f t="shared" si="0"/>
      </c>
    </row>
    <row r="47" spans="1:5" ht="14.25" customHeight="1">
      <c r="A47" s="84" t="s">
        <v>41</v>
      </c>
      <c r="B47" s="85">
        <v>3020140</v>
      </c>
      <c r="C47" s="86">
        <v>1619</v>
      </c>
      <c r="D47" s="86">
        <v>1619</v>
      </c>
      <c r="E47" s="87">
        <f t="shared" si="0"/>
        <v>100</v>
      </c>
    </row>
    <row r="48" spans="1:5" s="83" customFormat="1" ht="24">
      <c r="A48" s="79" t="s">
        <v>42</v>
      </c>
      <c r="B48" s="80">
        <v>3020200</v>
      </c>
      <c r="C48" s="81">
        <f>SUM(C49)</f>
        <v>0</v>
      </c>
      <c r="D48" s="81">
        <f>SUM(D49)</f>
        <v>0</v>
      </c>
      <c r="E48" s="82">
        <f t="shared" si="0"/>
      </c>
    </row>
    <row r="49" spans="1:5" ht="14.25" customHeight="1">
      <c r="A49" s="84" t="s">
        <v>43</v>
      </c>
      <c r="B49" s="85">
        <v>3020260</v>
      </c>
      <c r="C49" s="86"/>
      <c r="D49" s="86"/>
      <c r="E49" s="87">
        <f t="shared" si="0"/>
      </c>
    </row>
    <row r="50" spans="1:5" s="83" customFormat="1" ht="60">
      <c r="A50" s="79" t="s">
        <v>44</v>
      </c>
      <c r="B50" s="80">
        <v>3020300</v>
      </c>
      <c r="C50" s="88"/>
      <c r="D50" s="88"/>
      <c r="E50" s="82">
        <f t="shared" si="0"/>
      </c>
    </row>
    <row r="51" spans="1:5" s="83" customFormat="1" ht="24">
      <c r="A51" s="79" t="s">
        <v>45</v>
      </c>
      <c r="B51" s="80">
        <v>3020400</v>
      </c>
      <c r="C51" s="81">
        <f>SUM(C52:C53)</f>
        <v>0</v>
      </c>
      <c r="D51" s="81">
        <f>SUM(D52:D53)</f>
        <v>0</v>
      </c>
      <c r="E51" s="82">
        <f t="shared" si="0"/>
      </c>
    </row>
    <row r="52" spans="1:5" ht="48">
      <c r="A52" s="84" t="s">
        <v>46</v>
      </c>
      <c r="B52" s="85" t="s">
        <v>47</v>
      </c>
      <c r="C52" s="86"/>
      <c r="D52" s="86"/>
      <c r="E52" s="87">
        <f t="shared" si="0"/>
      </c>
    </row>
    <row r="53" spans="1:5" ht="36">
      <c r="A53" s="84" t="s">
        <v>48</v>
      </c>
      <c r="B53" s="85" t="s">
        <v>49</v>
      </c>
      <c r="C53" s="86"/>
      <c r="D53" s="86"/>
      <c r="E53" s="87">
        <f t="shared" si="0"/>
      </c>
    </row>
    <row r="54" spans="1:5" s="83" customFormat="1" ht="14.25" customHeight="1">
      <c r="A54" s="79" t="s">
        <v>50</v>
      </c>
      <c r="B54" s="80">
        <v>3070000</v>
      </c>
      <c r="C54" s="88"/>
      <c r="D54" s="88"/>
      <c r="E54" s="82">
        <f t="shared" si="0"/>
      </c>
    </row>
    <row r="55" spans="1:5" s="83" customFormat="1" ht="24.75" thickBot="1">
      <c r="A55" s="89" t="s">
        <v>51</v>
      </c>
      <c r="B55" s="90">
        <v>5000000</v>
      </c>
      <c r="C55" s="91"/>
      <c r="D55" s="91"/>
      <c r="E55" s="92">
        <f t="shared" si="0"/>
      </c>
    </row>
    <row r="56" spans="1:5" s="78" customFormat="1" ht="22.5" customHeight="1" thickBot="1">
      <c r="A56" s="93" t="s">
        <v>52</v>
      </c>
      <c r="B56" s="94"/>
      <c r="C56" s="95">
        <f>SUM(C12,C23,C43,C55)</f>
        <v>34642</v>
      </c>
      <c r="D56" s="95">
        <f>SUM(D12,D23,D43,D55)</f>
        <v>34031</v>
      </c>
      <c r="E56" s="96">
        <f t="shared" si="0"/>
        <v>98.23624502049535</v>
      </c>
    </row>
    <row r="57" spans="1:5" s="78" customFormat="1" ht="31.5" customHeight="1">
      <c r="A57" s="74" t="s">
        <v>80</v>
      </c>
      <c r="B57" s="97"/>
      <c r="C57" s="98"/>
      <c r="D57" s="98"/>
      <c r="E57" s="99">
        <f t="shared" si="0"/>
      </c>
    </row>
    <row r="58" spans="1:5" ht="24">
      <c r="A58" s="84" t="s">
        <v>53</v>
      </c>
      <c r="B58" s="100" t="s">
        <v>81</v>
      </c>
      <c r="C58" s="86">
        <v>5439</v>
      </c>
      <c r="D58" s="86">
        <v>5213</v>
      </c>
      <c r="E58" s="87">
        <f t="shared" si="0"/>
        <v>95.84482441625298</v>
      </c>
    </row>
    <row r="59" spans="1:5" ht="14.25" customHeight="1">
      <c r="A59" s="84" t="s">
        <v>54</v>
      </c>
      <c r="B59" s="100" t="s">
        <v>82</v>
      </c>
      <c r="C59" s="86"/>
      <c r="D59" s="86"/>
      <c r="E59" s="87">
        <f t="shared" si="0"/>
      </c>
    </row>
    <row r="60" spans="1:5" ht="14.25" customHeight="1">
      <c r="A60" s="84" t="s">
        <v>55</v>
      </c>
      <c r="B60" s="100" t="s">
        <v>83</v>
      </c>
      <c r="C60" s="86"/>
      <c r="D60" s="86"/>
      <c r="E60" s="87">
        <f t="shared" si="0"/>
      </c>
    </row>
    <row r="61" spans="1:5" ht="36">
      <c r="A61" s="84" t="s">
        <v>56</v>
      </c>
      <c r="B61" s="100" t="s">
        <v>84</v>
      </c>
      <c r="C61" s="86">
        <v>479</v>
      </c>
      <c r="D61" s="86">
        <v>207</v>
      </c>
      <c r="E61" s="87">
        <f t="shared" si="0"/>
        <v>43.21503131524008</v>
      </c>
    </row>
    <row r="62" spans="1:5" ht="36">
      <c r="A62" s="84" t="s">
        <v>57</v>
      </c>
      <c r="B62" s="100" t="s">
        <v>85</v>
      </c>
      <c r="C62" s="86"/>
      <c r="D62" s="86"/>
      <c r="E62" s="87">
        <f t="shared" si="0"/>
      </c>
    </row>
    <row r="63" spans="1:5" ht="48">
      <c r="A63" s="84" t="s">
        <v>58</v>
      </c>
      <c r="B63" s="100" t="s">
        <v>86</v>
      </c>
      <c r="C63" s="86"/>
      <c r="D63" s="86"/>
      <c r="E63" s="87">
        <f t="shared" si="0"/>
      </c>
    </row>
    <row r="64" spans="1:5" ht="15.75" customHeight="1">
      <c r="A64" s="84" t="s">
        <v>59</v>
      </c>
      <c r="B64" s="100">
        <v>1000</v>
      </c>
      <c r="C64" s="86"/>
      <c r="D64" s="86"/>
      <c r="E64" s="87">
        <f t="shared" si="0"/>
      </c>
    </row>
    <row r="65" spans="1:5" ht="15.75" customHeight="1">
      <c r="A65" s="84" t="s">
        <v>60</v>
      </c>
      <c r="B65" s="100">
        <v>1100</v>
      </c>
      <c r="C65" s="86">
        <v>65</v>
      </c>
      <c r="D65" s="86">
        <v>64</v>
      </c>
      <c r="E65" s="87">
        <f t="shared" si="0"/>
        <v>98.46153846153847</v>
      </c>
    </row>
    <row r="66" spans="1:5" ht="15.75" customHeight="1">
      <c r="A66" s="84" t="s">
        <v>61</v>
      </c>
      <c r="B66" s="100">
        <v>1200</v>
      </c>
      <c r="C66" s="86">
        <v>25089</v>
      </c>
      <c r="D66" s="86">
        <v>25088</v>
      </c>
      <c r="E66" s="87">
        <f t="shared" si="0"/>
        <v>99.99601418948542</v>
      </c>
    </row>
    <row r="67" spans="1:5" ht="36">
      <c r="A67" s="84" t="s">
        <v>62</v>
      </c>
      <c r="B67" s="100">
        <v>1300</v>
      </c>
      <c r="C67" s="86">
        <v>343</v>
      </c>
      <c r="D67" s="86">
        <v>342</v>
      </c>
      <c r="E67" s="87">
        <f t="shared" si="0"/>
        <v>99.70845481049562</v>
      </c>
    </row>
    <row r="68" spans="1:5" ht="15" customHeight="1">
      <c r="A68" s="84" t="s">
        <v>63</v>
      </c>
      <c r="B68" s="100">
        <v>1400</v>
      </c>
      <c r="C68" s="86">
        <v>3412</v>
      </c>
      <c r="D68" s="86">
        <v>3390</v>
      </c>
      <c r="E68" s="87">
        <f t="shared" si="0"/>
        <v>99.35521688159437</v>
      </c>
    </row>
    <row r="69" spans="1:5" ht="15" customHeight="1">
      <c r="A69" s="84" t="s">
        <v>64</v>
      </c>
      <c r="B69" s="100">
        <v>1500</v>
      </c>
      <c r="C69" s="86">
        <v>564</v>
      </c>
      <c r="D69" s="86">
        <v>563</v>
      </c>
      <c r="E69" s="87">
        <f t="shared" si="0"/>
        <v>99.822695035461</v>
      </c>
    </row>
    <row r="70" spans="1:5" ht="15" customHeight="1">
      <c r="A70" s="84" t="s">
        <v>65</v>
      </c>
      <c r="B70" s="100">
        <v>1600</v>
      </c>
      <c r="C70" s="86">
        <v>428</v>
      </c>
      <c r="D70" s="86">
        <v>424</v>
      </c>
      <c r="E70" s="87">
        <f t="shared" si="0"/>
        <v>99.06542056074767</v>
      </c>
    </row>
    <row r="71" spans="1:5" ht="24">
      <c r="A71" s="84" t="s">
        <v>66</v>
      </c>
      <c r="B71" s="85">
        <v>1700</v>
      </c>
      <c r="C71" s="86">
        <v>1141</v>
      </c>
      <c r="D71" s="86">
        <v>1072</v>
      </c>
      <c r="E71" s="87">
        <f t="shared" si="0"/>
        <v>93.95267309377738</v>
      </c>
    </row>
    <row r="72" spans="1:5" ht="14.25" customHeight="1">
      <c r="A72" s="84" t="s">
        <v>67</v>
      </c>
      <c r="B72" s="85">
        <v>1800</v>
      </c>
      <c r="C72" s="86">
        <v>824</v>
      </c>
      <c r="D72" s="86">
        <v>811</v>
      </c>
      <c r="E72" s="87">
        <f t="shared" si="0"/>
        <v>98.42233009708737</v>
      </c>
    </row>
    <row r="73" spans="1:5" ht="24">
      <c r="A73" s="84" t="s">
        <v>68</v>
      </c>
      <c r="B73" s="85">
        <v>1900</v>
      </c>
      <c r="C73" s="86"/>
      <c r="D73" s="86"/>
      <c r="E73" s="87">
        <f t="shared" si="0"/>
      </c>
    </row>
    <row r="74" spans="1:5" ht="24">
      <c r="A74" s="84" t="s">
        <v>69</v>
      </c>
      <c r="B74" s="85">
        <v>2100</v>
      </c>
      <c r="C74" s="86"/>
      <c r="D74" s="86"/>
      <c r="E74" s="87">
        <f t="shared" si="0"/>
      </c>
    </row>
    <row r="75" spans="1:5" ht="14.25" customHeight="1">
      <c r="A75" s="84" t="s">
        <v>70</v>
      </c>
      <c r="B75" s="85">
        <v>2600</v>
      </c>
      <c r="C75" s="86"/>
      <c r="D75" s="86"/>
      <c r="E75" s="87">
        <f t="shared" si="0"/>
      </c>
    </row>
    <row r="76" spans="1:5" ht="14.25" customHeight="1" thickBot="1">
      <c r="A76" s="101" t="s">
        <v>71</v>
      </c>
      <c r="B76" s="102">
        <v>3000</v>
      </c>
      <c r="C76" s="103">
        <v>1041</v>
      </c>
      <c r="D76" s="103">
        <v>1040</v>
      </c>
      <c r="E76" s="104">
        <f t="shared" si="0"/>
        <v>99.90393852065321</v>
      </c>
    </row>
    <row r="77" spans="1:5" s="78" customFormat="1" ht="20.25" customHeight="1" thickBot="1">
      <c r="A77" s="93" t="s">
        <v>72</v>
      </c>
      <c r="B77" s="105"/>
      <c r="C77" s="95">
        <f>SUM(C58:C76)</f>
        <v>38825</v>
      </c>
      <c r="D77" s="95">
        <f>SUM(D58:D76)</f>
        <v>38214</v>
      </c>
      <c r="E77" s="96">
        <f>IF(OR(C77&lt;=0,D77&lt;0),"",D77/C77*100)</f>
        <v>98.42627173213135</v>
      </c>
    </row>
    <row r="78" spans="1:5" s="78" customFormat="1" ht="32.25" customHeight="1">
      <c r="A78" s="117" t="s">
        <v>73</v>
      </c>
      <c r="B78" s="106"/>
      <c r="C78" s="107"/>
      <c r="D78" s="107"/>
      <c r="E78" s="108"/>
    </row>
    <row r="79" spans="1:5" ht="24">
      <c r="A79" s="84" t="s">
        <v>74</v>
      </c>
      <c r="B79" s="85">
        <v>1000</v>
      </c>
      <c r="C79" s="86"/>
      <c r="D79" s="86"/>
      <c r="E79" s="87"/>
    </row>
    <row r="80" spans="1:5" ht="14.25" customHeight="1">
      <c r="A80" s="84" t="s">
        <v>75</v>
      </c>
      <c r="B80" s="85">
        <v>3000</v>
      </c>
      <c r="C80" s="86"/>
      <c r="D80" s="86"/>
      <c r="E80" s="87"/>
    </row>
    <row r="81" spans="1:5" ht="36">
      <c r="A81" s="84" t="s">
        <v>76</v>
      </c>
      <c r="B81" s="85">
        <v>4000</v>
      </c>
      <c r="C81" s="86"/>
      <c r="D81" s="86"/>
      <c r="E81" s="87"/>
    </row>
    <row r="82" spans="1:5" ht="24">
      <c r="A82" s="84" t="s">
        <v>77</v>
      </c>
      <c r="B82" s="85">
        <v>8000</v>
      </c>
      <c r="C82" s="86"/>
      <c r="D82" s="86"/>
      <c r="E82" s="87"/>
    </row>
    <row r="83" spans="1:5" ht="17.25" customHeight="1" thickBot="1">
      <c r="A83" s="101" t="s">
        <v>78</v>
      </c>
      <c r="B83" s="102">
        <v>10000</v>
      </c>
      <c r="C83" s="103">
        <v>4183</v>
      </c>
      <c r="D83" s="103">
        <v>4183</v>
      </c>
      <c r="E83" s="104"/>
    </row>
    <row r="84" spans="1:5" ht="24.75" thickBot="1">
      <c r="A84" s="109" t="s">
        <v>79</v>
      </c>
      <c r="B84" s="105"/>
      <c r="C84" s="95">
        <f>SUM(C79:C83)</f>
        <v>4183</v>
      </c>
      <c r="D84" s="95">
        <f>SUM(D79:D83)</f>
        <v>4183</v>
      </c>
      <c r="E84" s="96"/>
    </row>
    <row r="86" spans="1:5" ht="12.75">
      <c r="A86" s="110">
        <f>IF(OR(SUM(C56,C84,-C77)&lt;&gt;0,SUM(D56,D84,-D77)&lt;&gt;0),"Н А Р У Ш Е Н   Б А Л А Н С   Б Ю Д Ж Е Т А !!!","")</f>
      </c>
      <c r="B86" s="111"/>
      <c r="C86" s="111"/>
      <c r="D86" s="111"/>
      <c r="E86" s="111"/>
    </row>
    <row r="88" spans="1:5" s="112" customFormat="1" ht="12.75">
      <c r="A88" s="56" t="s">
        <v>91</v>
      </c>
      <c r="B88" s="57" t="s">
        <v>88</v>
      </c>
      <c r="C88" s="119"/>
      <c r="D88" s="58" t="s">
        <v>101</v>
      </c>
      <c r="E88" s="58"/>
    </row>
    <row r="89" spans="1:5" s="112" customFormat="1" ht="16.5" customHeight="1">
      <c r="A89" s="59"/>
      <c r="B89" s="60" t="s">
        <v>89</v>
      </c>
      <c r="C89" s="61" t="s">
        <v>90</v>
      </c>
      <c r="D89" s="61"/>
      <c r="E89" s="58"/>
    </row>
    <row r="90" spans="1:5" s="112" customFormat="1" ht="13.5" customHeight="1">
      <c r="A90" s="62" t="s">
        <v>92</v>
      </c>
      <c r="B90" s="57" t="s">
        <v>88</v>
      </c>
      <c r="C90" s="58"/>
      <c r="D90" s="58" t="s">
        <v>100</v>
      </c>
      <c r="E90" s="58"/>
    </row>
    <row r="91" spans="1:5" ht="12">
      <c r="A91" s="56"/>
      <c r="B91" s="60" t="s">
        <v>89</v>
      </c>
      <c r="C91" s="61" t="s">
        <v>90</v>
      </c>
      <c r="D91" s="61"/>
      <c r="E91" s="58"/>
    </row>
  </sheetData>
  <sheetProtection password="CCE9" sheet="1" objects="1" scenarios="1"/>
  <mergeCells count="4">
    <mergeCell ref="A2:E2"/>
    <mergeCell ref="A3:E3"/>
    <mergeCell ref="A4:E4"/>
    <mergeCell ref="A6:E6"/>
  </mergeCells>
  <dataValidations count="3">
    <dataValidation type="whole" allowBlank="1" showInputMessage="1" showErrorMessage="1" errorTitle="ВНИМАНИЕ !!!" error="Число должно быть целым !!!" sqref="C78:D83 C57:D76 C52:D55 C49:D50 C46:D47 C39:D42 C27:D36 C25:D25 C21:D22 C18:D19 C16:D16 C14:D14">
      <formula1>-10000000</formula1>
      <formula2>10000000</formula2>
    </dataValidation>
    <dataValidation type="whole" allowBlank="1" showInputMessage="1" showErrorMessage="1" promptTitle="Внимание!" prompt="В этой ячейке производится &#10;АВТОСУММИРОВАНИЕ!!!" errorTitle="ВНИМАНИЕ !!!" error="Число должно быть целым !!!" sqref="C38:D38">
      <formula1>-10000000</formula1>
      <formula2>10000000</formula2>
    </dataValidation>
    <dataValidation type="whole" allowBlank="1" showInputMessage="1" showErrorMessage="1" promptTitle="Внимание!!!" prompt="Значение расчитывается автоматически!" errorTitle="ВНИМАНИЕ!!!" error="Число должно быть целым!" sqref="C12:D13 C15:D15 C17:D17 C20:D20 C23:D24 C26:D26 C37:D37 C43:D45 C48:D48 C51:D51 C56:D56 C77:D77 C84:D84">
      <formula1>-10000000</formula1>
      <formula2>10000000</formula2>
    </dataValidation>
  </dataValidations>
  <printOptions horizontalCentered="1"/>
  <pageMargins left="0.5905511811023623" right="0.5905511811023623" top="0.7874015748031497" bottom="0.7874015748031497" header="0.31496062992125984" footer="0.2362204724409449"/>
  <pageSetup blackAndWhite="1" horizontalDpi="600" verticalDpi="600" orientation="portrait" paperSize="9" scale="98" r:id="rId1"/>
  <headerFooter alignWithMargins="0">
    <oddFooter>&amp;C&amp;"Arial,обычный"&amp;P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91"/>
  <sheetViews>
    <sheetView showGridLines="0" workbookViewId="0" topLeftCell="A1">
      <selection activeCell="A24" sqref="A24"/>
    </sheetView>
  </sheetViews>
  <sheetFormatPr defaultColWidth="9.33203125" defaultRowHeight="12.75"/>
  <cols>
    <col min="1" max="1" width="46.5" style="3" customWidth="1"/>
    <col min="2" max="2" width="13.5" style="4" customWidth="1"/>
    <col min="3" max="5" width="13.66015625" style="1" customWidth="1"/>
    <col min="6" max="16384" width="9.33203125" style="1" customWidth="1"/>
  </cols>
  <sheetData>
    <row r="2" spans="1:5" s="35" customFormat="1" ht="12.75">
      <c r="A2" s="36" t="s">
        <v>87</v>
      </c>
      <c r="B2" s="37"/>
      <c r="C2" s="37"/>
      <c r="D2" s="37"/>
      <c r="E2" s="37"/>
    </row>
    <row r="3" spans="1:5" s="35" customFormat="1" ht="12.75">
      <c r="A3" s="38" t="s">
        <v>94</v>
      </c>
      <c r="B3" s="37"/>
      <c r="C3" s="37"/>
      <c r="D3" s="37"/>
      <c r="E3" s="37"/>
    </row>
    <row r="4" spans="1:5" s="35" customFormat="1" ht="12.75">
      <c r="A4" s="38" t="s">
        <v>95</v>
      </c>
      <c r="B4" s="37"/>
      <c r="C4" s="37"/>
      <c r="D4" s="37"/>
      <c r="E4" s="37"/>
    </row>
    <row r="5" spans="1:2" s="35" customFormat="1" ht="12.75">
      <c r="A5" s="33"/>
      <c r="B5" s="34"/>
    </row>
    <row r="6" spans="1:5" s="35" customFormat="1" ht="12.75">
      <c r="A6" s="38" t="s">
        <v>93</v>
      </c>
      <c r="B6" s="37"/>
      <c r="C6" s="37"/>
      <c r="D6" s="37"/>
      <c r="E6" s="37"/>
    </row>
    <row r="8" ht="11.25">
      <c r="D8" s="55" t="s">
        <v>96</v>
      </c>
    </row>
    <row r="9" spans="1:5" s="2" customFormat="1" ht="22.5">
      <c r="A9" s="5" t="s">
        <v>0</v>
      </c>
      <c r="B9" s="6" t="s">
        <v>1</v>
      </c>
      <c r="C9" s="6" t="s">
        <v>2</v>
      </c>
      <c r="D9" s="6" t="s">
        <v>3</v>
      </c>
      <c r="E9" s="6" t="s">
        <v>4</v>
      </c>
    </row>
    <row r="10" spans="1:5" s="4" customFormat="1" ht="12" thickBot="1">
      <c r="A10" s="5">
        <v>1</v>
      </c>
      <c r="B10" s="9">
        <v>2</v>
      </c>
      <c r="C10" s="9">
        <v>3</v>
      </c>
      <c r="D10" s="9">
        <v>4</v>
      </c>
      <c r="E10" s="9">
        <v>5</v>
      </c>
    </row>
    <row r="11" spans="1:5" s="7" customFormat="1" ht="17.25" customHeight="1">
      <c r="A11" s="8" t="s">
        <v>5</v>
      </c>
      <c r="B11" s="12"/>
      <c r="C11" s="13"/>
      <c r="D11" s="13"/>
      <c r="E11" s="14"/>
    </row>
    <row r="12" spans="1:5" s="11" customFormat="1" ht="12.75" customHeight="1">
      <c r="A12" s="15" t="s">
        <v>6</v>
      </c>
      <c r="B12" s="16">
        <v>1000000</v>
      </c>
      <c r="C12" s="39"/>
      <c r="D12" s="39"/>
      <c r="E12" s="40"/>
    </row>
    <row r="13" spans="1:5" s="11" customFormat="1" ht="24">
      <c r="A13" s="15" t="s">
        <v>7</v>
      </c>
      <c r="B13" s="16">
        <v>1020000</v>
      </c>
      <c r="C13" s="39"/>
      <c r="D13" s="39"/>
      <c r="E13" s="40"/>
    </row>
    <row r="14" spans="1:5" ht="12">
      <c r="A14" s="17" t="s">
        <v>8</v>
      </c>
      <c r="B14" s="18">
        <v>1020700</v>
      </c>
      <c r="C14" s="48"/>
      <c r="D14" s="48"/>
      <c r="E14" s="41"/>
    </row>
    <row r="15" spans="1:5" s="11" customFormat="1" ht="12">
      <c r="A15" s="15" t="s">
        <v>9</v>
      </c>
      <c r="B15" s="16">
        <v>1030000</v>
      </c>
      <c r="C15" s="39"/>
      <c r="D15" s="39"/>
      <c r="E15" s="40"/>
    </row>
    <row r="16" spans="1:5" ht="36">
      <c r="A16" s="17" t="s">
        <v>10</v>
      </c>
      <c r="B16" s="18">
        <v>1030100</v>
      </c>
      <c r="C16" s="48"/>
      <c r="D16" s="48"/>
      <c r="E16" s="41"/>
    </row>
    <row r="17" spans="1:5" s="11" customFormat="1" ht="12">
      <c r="A17" s="15" t="s">
        <v>11</v>
      </c>
      <c r="B17" s="16">
        <v>1040000</v>
      </c>
      <c r="C17" s="39"/>
      <c r="D17" s="39"/>
      <c r="E17" s="40"/>
    </row>
    <row r="18" spans="1:5" ht="12">
      <c r="A18" s="17" t="s">
        <v>12</v>
      </c>
      <c r="B18" s="18">
        <v>1040100</v>
      </c>
      <c r="C18" s="48"/>
      <c r="D18" s="48"/>
      <c r="E18" s="41"/>
    </row>
    <row r="19" spans="1:5" ht="24">
      <c r="A19" s="17" t="s">
        <v>13</v>
      </c>
      <c r="B19" s="18">
        <v>1040300</v>
      </c>
      <c r="C19" s="48"/>
      <c r="D19" s="48"/>
      <c r="E19" s="41"/>
    </row>
    <row r="20" spans="1:5" s="11" customFormat="1" ht="12">
      <c r="A20" s="15" t="s">
        <v>14</v>
      </c>
      <c r="B20" s="16">
        <v>1400500</v>
      </c>
      <c r="C20" s="39"/>
      <c r="D20" s="39"/>
      <c r="E20" s="40"/>
    </row>
    <row r="21" spans="1:5" ht="12">
      <c r="A21" s="17" t="s">
        <v>15</v>
      </c>
      <c r="B21" s="18">
        <v>1400503</v>
      </c>
      <c r="C21" s="48"/>
      <c r="D21" s="48"/>
      <c r="E21" s="41"/>
    </row>
    <row r="22" spans="1:5" ht="12">
      <c r="A22" s="17" t="s">
        <v>16</v>
      </c>
      <c r="B22" s="18">
        <v>1400540</v>
      </c>
      <c r="C22" s="48"/>
      <c r="D22" s="48"/>
      <c r="E22" s="41"/>
    </row>
    <row r="23" spans="1:5" s="11" customFormat="1" ht="12">
      <c r="A23" s="15" t="s">
        <v>17</v>
      </c>
      <c r="B23" s="16">
        <v>2000000</v>
      </c>
      <c r="C23" s="39"/>
      <c r="D23" s="39"/>
      <c r="E23" s="40"/>
    </row>
    <row r="24" spans="1:5" s="11" customFormat="1" ht="60">
      <c r="A24" s="15" t="s">
        <v>18</v>
      </c>
      <c r="B24" s="16">
        <v>2010000</v>
      </c>
      <c r="C24" s="39"/>
      <c r="D24" s="39"/>
      <c r="E24" s="40"/>
    </row>
    <row r="25" spans="1:5" s="11" customFormat="1" ht="36">
      <c r="A25" s="15" t="s">
        <v>19</v>
      </c>
      <c r="B25" s="16">
        <v>2010100</v>
      </c>
      <c r="C25" s="39"/>
      <c r="D25" s="39"/>
      <c r="E25" s="40"/>
    </row>
    <row r="26" spans="1:5" s="11" customFormat="1" ht="36">
      <c r="A26" s="15" t="s">
        <v>20</v>
      </c>
      <c r="B26" s="16">
        <v>2010200</v>
      </c>
      <c r="C26" s="39"/>
      <c r="D26" s="39"/>
      <c r="E26" s="40"/>
    </row>
    <row r="27" spans="1:5" ht="12">
      <c r="A27" s="17" t="s">
        <v>21</v>
      </c>
      <c r="B27" s="18">
        <v>2010202</v>
      </c>
      <c r="C27" s="48"/>
      <c r="D27" s="48"/>
      <c r="E27" s="41"/>
    </row>
    <row r="28" spans="1:5" ht="36">
      <c r="A28" s="17" t="s">
        <v>22</v>
      </c>
      <c r="B28" s="18">
        <v>2010240</v>
      </c>
      <c r="C28" s="48"/>
      <c r="D28" s="48"/>
      <c r="E28" s="41"/>
    </row>
    <row r="29" spans="1:5" s="11" customFormat="1" ht="36">
      <c r="A29" s="15" t="s">
        <v>23</v>
      </c>
      <c r="B29" s="16">
        <v>2010300</v>
      </c>
      <c r="C29" s="39"/>
      <c r="D29" s="39"/>
      <c r="E29" s="40"/>
    </row>
    <row r="30" spans="1:5" s="11" customFormat="1" ht="36">
      <c r="A30" s="15" t="s">
        <v>24</v>
      </c>
      <c r="B30" s="16">
        <v>2010400</v>
      </c>
      <c r="C30" s="39"/>
      <c r="D30" s="39"/>
      <c r="E30" s="40"/>
    </row>
    <row r="31" spans="1:5" s="11" customFormat="1" ht="24">
      <c r="A31" s="15" t="s">
        <v>25</v>
      </c>
      <c r="B31" s="16">
        <v>2010600</v>
      </c>
      <c r="C31" s="39"/>
      <c r="D31" s="39"/>
      <c r="E31" s="40"/>
    </row>
    <row r="32" spans="1:5" s="11" customFormat="1" ht="24">
      <c r="A32" s="15" t="s">
        <v>26</v>
      </c>
      <c r="B32" s="16">
        <v>2010800</v>
      </c>
      <c r="C32" s="39"/>
      <c r="D32" s="39"/>
      <c r="E32" s="40"/>
    </row>
    <row r="33" spans="1:5" s="11" customFormat="1" ht="36">
      <c r="A33" s="15" t="s">
        <v>27</v>
      </c>
      <c r="B33" s="16">
        <v>2012000</v>
      </c>
      <c r="C33" s="39"/>
      <c r="D33" s="39"/>
      <c r="E33" s="40"/>
    </row>
    <row r="34" spans="1:5" s="11" customFormat="1" ht="60">
      <c r="A34" s="15" t="s">
        <v>28</v>
      </c>
      <c r="B34" s="16">
        <v>2019000</v>
      </c>
      <c r="C34" s="39"/>
      <c r="D34" s="39"/>
      <c r="E34" s="40"/>
    </row>
    <row r="35" spans="1:5" s="11" customFormat="1" ht="12">
      <c r="A35" s="15" t="s">
        <v>29</v>
      </c>
      <c r="B35" s="16">
        <v>2040000</v>
      </c>
      <c r="C35" s="39"/>
      <c r="D35" s="39"/>
      <c r="E35" s="40"/>
    </row>
    <row r="36" spans="1:5" s="11" customFormat="1" ht="12">
      <c r="A36" s="15" t="s">
        <v>30</v>
      </c>
      <c r="B36" s="16">
        <v>2060000</v>
      </c>
      <c r="C36" s="39"/>
      <c r="D36" s="39"/>
      <c r="E36" s="40"/>
    </row>
    <row r="37" spans="1:5" s="11" customFormat="1" ht="12">
      <c r="A37" s="15" t="s">
        <v>31</v>
      </c>
      <c r="B37" s="16">
        <v>2070000</v>
      </c>
      <c r="C37" s="39"/>
      <c r="D37" s="39"/>
      <c r="E37" s="40"/>
    </row>
    <row r="38" spans="1:5" ht="60">
      <c r="A38" s="17" t="s">
        <v>32</v>
      </c>
      <c r="B38" s="18">
        <v>2070310</v>
      </c>
      <c r="C38" s="48"/>
      <c r="D38" s="48"/>
      <c r="E38" s="41"/>
    </row>
    <row r="39" spans="1:5" ht="24">
      <c r="A39" s="17" t="s">
        <v>33</v>
      </c>
      <c r="B39" s="18">
        <v>2070330</v>
      </c>
      <c r="C39" s="48"/>
      <c r="D39" s="48"/>
      <c r="E39" s="41"/>
    </row>
    <row r="40" spans="1:5" ht="24">
      <c r="A40" s="17" t="s">
        <v>34</v>
      </c>
      <c r="B40" s="18">
        <v>2070340</v>
      </c>
      <c r="C40" s="48"/>
      <c r="D40" s="48"/>
      <c r="E40" s="41"/>
    </row>
    <row r="41" spans="1:5" ht="36">
      <c r="A41" s="17" t="s">
        <v>35</v>
      </c>
      <c r="B41" s="18">
        <v>2070400</v>
      </c>
      <c r="C41" s="48"/>
      <c r="D41" s="48"/>
      <c r="E41" s="41"/>
    </row>
    <row r="42" spans="1:5" s="11" customFormat="1" ht="12">
      <c r="A42" s="15" t="s">
        <v>36</v>
      </c>
      <c r="B42" s="16">
        <v>2090000</v>
      </c>
      <c r="C42" s="39"/>
      <c r="D42" s="39"/>
      <c r="E42" s="40"/>
    </row>
    <row r="43" spans="1:5" s="11" customFormat="1" ht="12">
      <c r="A43" s="15" t="s">
        <v>37</v>
      </c>
      <c r="B43" s="16">
        <v>3000000</v>
      </c>
      <c r="C43" s="39"/>
      <c r="D43" s="39"/>
      <c r="E43" s="40"/>
    </row>
    <row r="44" spans="1:5" s="11" customFormat="1" ht="12">
      <c r="A44" s="15" t="s">
        <v>38</v>
      </c>
      <c r="B44" s="16">
        <v>3020000</v>
      </c>
      <c r="C44" s="39"/>
      <c r="D44" s="39"/>
      <c r="E44" s="40"/>
    </row>
    <row r="45" spans="1:5" s="11" customFormat="1" ht="24">
      <c r="A45" s="15" t="s">
        <v>39</v>
      </c>
      <c r="B45" s="16">
        <v>3020100</v>
      </c>
      <c r="C45" s="39"/>
      <c r="D45" s="39"/>
      <c r="E45" s="40"/>
    </row>
    <row r="46" spans="1:5" ht="24">
      <c r="A46" s="17" t="s">
        <v>40</v>
      </c>
      <c r="B46" s="18">
        <v>3020111</v>
      </c>
      <c r="C46" s="48"/>
      <c r="D46" s="48"/>
      <c r="E46" s="41"/>
    </row>
    <row r="47" spans="1:5" ht="12">
      <c r="A47" s="17" t="s">
        <v>41</v>
      </c>
      <c r="B47" s="18">
        <v>3020140</v>
      </c>
      <c r="C47" s="48"/>
      <c r="D47" s="48"/>
      <c r="E47" s="41"/>
    </row>
    <row r="48" spans="1:5" s="11" customFormat="1" ht="24">
      <c r="A48" s="15" t="s">
        <v>42</v>
      </c>
      <c r="B48" s="16">
        <v>3020200</v>
      </c>
      <c r="C48" s="39"/>
      <c r="D48" s="39"/>
      <c r="E48" s="40"/>
    </row>
    <row r="49" spans="1:5" ht="12">
      <c r="A49" s="17" t="s">
        <v>43</v>
      </c>
      <c r="B49" s="18">
        <v>3020260</v>
      </c>
      <c r="C49" s="48"/>
      <c r="D49" s="48"/>
      <c r="E49" s="41"/>
    </row>
    <row r="50" spans="1:5" s="11" customFormat="1" ht="60">
      <c r="A50" s="15" t="s">
        <v>44</v>
      </c>
      <c r="B50" s="16">
        <v>3020300</v>
      </c>
      <c r="C50" s="39"/>
      <c r="D50" s="39"/>
      <c r="E50" s="40"/>
    </row>
    <row r="51" spans="1:5" s="11" customFormat="1" ht="24">
      <c r="A51" s="15" t="s">
        <v>45</v>
      </c>
      <c r="B51" s="16">
        <v>3020400</v>
      </c>
      <c r="C51" s="39"/>
      <c r="D51" s="39"/>
      <c r="E51" s="40"/>
    </row>
    <row r="52" spans="1:5" ht="48">
      <c r="A52" s="17" t="s">
        <v>46</v>
      </c>
      <c r="B52" s="18" t="s">
        <v>47</v>
      </c>
      <c r="C52" s="48"/>
      <c r="D52" s="48"/>
      <c r="E52" s="41"/>
    </row>
    <row r="53" spans="1:5" ht="36">
      <c r="A53" s="17" t="s">
        <v>48</v>
      </c>
      <c r="B53" s="18" t="s">
        <v>49</v>
      </c>
      <c r="C53" s="48"/>
      <c r="D53" s="48"/>
      <c r="E53" s="41"/>
    </row>
    <row r="54" spans="1:5" s="11" customFormat="1" ht="12">
      <c r="A54" s="15" t="s">
        <v>50</v>
      </c>
      <c r="B54" s="16">
        <v>3070000</v>
      </c>
      <c r="C54" s="39"/>
      <c r="D54" s="39"/>
      <c r="E54" s="40"/>
    </row>
    <row r="55" spans="1:5" s="11" customFormat="1" ht="24.75" thickBot="1">
      <c r="A55" s="28" t="s">
        <v>51</v>
      </c>
      <c r="B55" s="29">
        <v>5000000</v>
      </c>
      <c r="C55" s="49"/>
      <c r="D55" s="49"/>
      <c r="E55" s="42"/>
    </row>
    <row r="56" spans="1:5" s="7" customFormat="1" ht="22.5" customHeight="1" thickBot="1">
      <c r="A56" s="21" t="s">
        <v>52</v>
      </c>
      <c r="B56" s="22"/>
      <c r="C56" s="50"/>
      <c r="D56" s="50"/>
      <c r="E56" s="43"/>
    </row>
    <row r="57" spans="1:5" s="7" customFormat="1" ht="31.5" customHeight="1">
      <c r="A57" s="8" t="s">
        <v>80</v>
      </c>
      <c r="B57" s="10"/>
      <c r="C57" s="51"/>
      <c r="D57" s="51"/>
      <c r="E57" s="44"/>
    </row>
    <row r="58" spans="1:5" ht="24">
      <c r="A58" s="17" t="s">
        <v>53</v>
      </c>
      <c r="B58" s="23" t="s">
        <v>81</v>
      </c>
      <c r="C58" s="48"/>
      <c r="D58" s="48"/>
      <c r="E58" s="41"/>
    </row>
    <row r="59" spans="1:5" ht="12">
      <c r="A59" s="17" t="s">
        <v>54</v>
      </c>
      <c r="B59" s="23" t="s">
        <v>82</v>
      </c>
      <c r="C59" s="48"/>
      <c r="D59" s="48"/>
      <c r="E59" s="41"/>
    </row>
    <row r="60" spans="1:5" ht="12">
      <c r="A60" s="17" t="s">
        <v>55</v>
      </c>
      <c r="B60" s="23" t="s">
        <v>83</v>
      </c>
      <c r="C60" s="48"/>
      <c r="D60" s="48"/>
      <c r="E60" s="41"/>
    </row>
    <row r="61" spans="1:5" ht="36">
      <c r="A61" s="17" t="s">
        <v>56</v>
      </c>
      <c r="B61" s="23" t="s">
        <v>84</v>
      </c>
      <c r="C61" s="48"/>
      <c r="D61" s="48"/>
      <c r="E61" s="41"/>
    </row>
    <row r="62" spans="1:5" ht="36">
      <c r="A62" s="17" t="s">
        <v>57</v>
      </c>
      <c r="B62" s="23" t="s">
        <v>85</v>
      </c>
      <c r="C62" s="48"/>
      <c r="D62" s="48"/>
      <c r="E62" s="41"/>
    </row>
    <row r="63" spans="1:5" ht="48">
      <c r="A63" s="17" t="s">
        <v>58</v>
      </c>
      <c r="B63" s="23" t="s">
        <v>86</v>
      </c>
      <c r="C63" s="48"/>
      <c r="D63" s="48"/>
      <c r="E63" s="41"/>
    </row>
    <row r="64" spans="1:5" ht="12">
      <c r="A64" s="17" t="s">
        <v>59</v>
      </c>
      <c r="B64" s="23">
        <v>1000</v>
      </c>
      <c r="C64" s="48"/>
      <c r="D64" s="48"/>
      <c r="E64" s="41"/>
    </row>
    <row r="65" spans="1:5" ht="12">
      <c r="A65" s="17" t="s">
        <v>60</v>
      </c>
      <c r="B65" s="23">
        <v>1100</v>
      </c>
      <c r="C65" s="48"/>
      <c r="D65" s="48"/>
      <c r="E65" s="41"/>
    </row>
    <row r="66" spans="1:5" ht="12">
      <c r="A66" s="17" t="s">
        <v>61</v>
      </c>
      <c r="B66" s="23">
        <v>1200</v>
      </c>
      <c r="C66" s="48"/>
      <c r="D66" s="48"/>
      <c r="E66" s="41"/>
    </row>
    <row r="67" spans="1:5" ht="36">
      <c r="A67" s="17" t="s">
        <v>62</v>
      </c>
      <c r="B67" s="23">
        <v>1300</v>
      </c>
      <c r="C67" s="48"/>
      <c r="D67" s="48"/>
      <c r="E67" s="41"/>
    </row>
    <row r="68" spans="1:5" ht="12">
      <c r="A68" s="17" t="s">
        <v>63</v>
      </c>
      <c r="B68" s="23">
        <v>1400</v>
      </c>
      <c r="C68" s="48"/>
      <c r="D68" s="48"/>
      <c r="E68" s="41"/>
    </row>
    <row r="69" spans="1:5" ht="12">
      <c r="A69" s="17" t="s">
        <v>64</v>
      </c>
      <c r="B69" s="23">
        <v>1500</v>
      </c>
      <c r="C69" s="48"/>
      <c r="D69" s="48"/>
      <c r="E69" s="41"/>
    </row>
    <row r="70" spans="1:5" ht="12">
      <c r="A70" s="17" t="s">
        <v>65</v>
      </c>
      <c r="B70" s="23">
        <v>1600</v>
      </c>
      <c r="C70" s="48"/>
      <c r="D70" s="48"/>
      <c r="E70" s="41"/>
    </row>
    <row r="71" spans="1:5" ht="24">
      <c r="A71" s="17" t="s">
        <v>66</v>
      </c>
      <c r="B71" s="18">
        <v>1700</v>
      </c>
      <c r="C71" s="48"/>
      <c r="D71" s="48"/>
      <c r="E71" s="41"/>
    </row>
    <row r="72" spans="1:5" ht="12">
      <c r="A72" s="17" t="s">
        <v>67</v>
      </c>
      <c r="B72" s="18">
        <v>1800</v>
      </c>
      <c r="C72" s="48"/>
      <c r="D72" s="48"/>
      <c r="E72" s="41"/>
    </row>
    <row r="73" spans="1:5" ht="24">
      <c r="A73" s="17" t="s">
        <v>68</v>
      </c>
      <c r="B73" s="18">
        <v>1900</v>
      </c>
      <c r="C73" s="48"/>
      <c r="D73" s="48"/>
      <c r="E73" s="41"/>
    </row>
    <row r="74" spans="1:5" ht="24">
      <c r="A74" s="17" t="s">
        <v>69</v>
      </c>
      <c r="B74" s="18">
        <v>2100</v>
      </c>
      <c r="C74" s="48"/>
      <c r="D74" s="48"/>
      <c r="E74" s="41"/>
    </row>
    <row r="75" spans="1:5" ht="12">
      <c r="A75" s="17" t="s">
        <v>70</v>
      </c>
      <c r="B75" s="18">
        <v>2600</v>
      </c>
      <c r="C75" s="48"/>
      <c r="D75" s="48"/>
      <c r="E75" s="41"/>
    </row>
    <row r="76" spans="1:5" ht="12.75" thickBot="1">
      <c r="A76" s="19" t="s">
        <v>71</v>
      </c>
      <c r="B76" s="20">
        <v>3000</v>
      </c>
      <c r="C76" s="52"/>
      <c r="D76" s="52"/>
      <c r="E76" s="45"/>
    </row>
    <row r="77" spans="1:5" s="7" customFormat="1" ht="20.25" customHeight="1" thickBot="1">
      <c r="A77" s="21" t="s">
        <v>72</v>
      </c>
      <c r="B77" s="22"/>
      <c r="C77" s="50"/>
      <c r="D77" s="50"/>
      <c r="E77" s="43"/>
    </row>
    <row r="78" spans="1:5" s="7" customFormat="1" ht="32.25" customHeight="1">
      <c r="A78" s="24" t="s">
        <v>73</v>
      </c>
      <c r="B78" s="25"/>
      <c r="C78" s="53"/>
      <c r="D78" s="53"/>
      <c r="E78" s="46"/>
    </row>
    <row r="79" spans="1:5" ht="24">
      <c r="A79" s="17" t="s">
        <v>74</v>
      </c>
      <c r="B79" s="18">
        <v>1000</v>
      </c>
      <c r="C79" s="48"/>
      <c r="D79" s="48"/>
      <c r="E79" s="41"/>
    </row>
    <row r="80" spans="1:5" ht="14.25" customHeight="1">
      <c r="A80" s="17" t="s">
        <v>75</v>
      </c>
      <c r="B80" s="18">
        <v>3000</v>
      </c>
      <c r="C80" s="48"/>
      <c r="D80" s="48"/>
      <c r="E80" s="41"/>
    </row>
    <row r="81" spans="1:5" ht="36">
      <c r="A81" s="17" t="s">
        <v>76</v>
      </c>
      <c r="B81" s="18">
        <v>4000</v>
      </c>
      <c r="C81" s="48"/>
      <c r="D81" s="48"/>
      <c r="E81" s="41"/>
    </row>
    <row r="82" spans="1:5" ht="24">
      <c r="A82" s="17" t="s">
        <v>77</v>
      </c>
      <c r="B82" s="18">
        <v>8000</v>
      </c>
      <c r="C82" s="48"/>
      <c r="D82" s="48"/>
      <c r="E82" s="41"/>
    </row>
    <row r="83" spans="1:5" ht="17.25" customHeight="1" thickBot="1">
      <c r="A83" s="19" t="s">
        <v>78</v>
      </c>
      <c r="B83" s="20">
        <v>10000</v>
      </c>
      <c r="C83" s="52"/>
      <c r="D83" s="52"/>
      <c r="E83" s="45"/>
    </row>
    <row r="84" spans="1:5" ht="24.75" thickBot="1">
      <c r="A84" s="26" t="s">
        <v>79</v>
      </c>
      <c r="B84" s="27"/>
      <c r="C84" s="54"/>
      <c r="D84" s="54"/>
      <c r="E84" s="47"/>
    </row>
    <row r="88" spans="1:2" s="31" customFormat="1" ht="12.75">
      <c r="A88" s="3" t="s">
        <v>91</v>
      </c>
      <c r="B88" s="32" t="s">
        <v>88</v>
      </c>
    </row>
    <row r="89" spans="1:4" s="31" customFormat="1" ht="16.5" customHeight="1">
      <c r="A89" s="30"/>
      <c r="B89" s="4" t="s">
        <v>89</v>
      </c>
      <c r="C89" s="1" t="s">
        <v>90</v>
      </c>
      <c r="D89" s="1"/>
    </row>
    <row r="90" spans="1:2" s="31" customFormat="1" ht="13.5" customHeight="1">
      <c r="A90" s="33" t="s">
        <v>92</v>
      </c>
      <c r="B90" s="32" t="s">
        <v>88</v>
      </c>
    </row>
    <row r="91" spans="2:5" ht="12">
      <c r="B91" s="4" t="s">
        <v>89</v>
      </c>
      <c r="C91" s="1" t="s">
        <v>90</v>
      </c>
      <c r="E91" s="31"/>
    </row>
  </sheetData>
  <printOptions horizontalCentered="1"/>
  <pageMargins left="0.5905511811023623" right="0.5905511811023623" top="0.5511811023622047" bottom="0.5511811023622047" header="0.31496062992125984" footer="0.2362204724409449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1</cp:lastModifiedBy>
  <cp:lastPrinted>1998-03-18T11:56:24Z</cp:lastPrinted>
  <dcterms:created xsi:type="dcterms:W3CDTF">2003-04-01T07:32:19Z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