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'Лист1'!$A$1:$I$399</definedName>
  </definedNames>
  <calcPr fullCalcOnLoad="1"/>
</workbook>
</file>

<file path=xl/sharedStrings.xml><?xml version="1.0" encoding="utf-8"?>
<sst xmlns="http://schemas.openxmlformats.org/spreadsheetml/2006/main" count="1806" uniqueCount="592">
  <si>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</si>
  <si>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</si>
  <si>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</si>
  <si>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</si>
  <si>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</si>
  <si>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</si>
  <si>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</si>
  <si>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</si>
  <si>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</si>
  <si>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</si>
  <si>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</si>
  <si>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</si>
  <si>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</si>
  <si>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</si>
  <si>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</si>
  <si>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</si>
  <si>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</si>
  <si>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</si>
  <si>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</si>
  <si>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</si>
  <si>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</si>
  <si>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</si>
  <si>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</si>
  <si>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</si>
  <si>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</si>
  <si>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</si>
  <si>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</si>
  <si>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</si>
  <si>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</si>
  <si>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</si>
  <si>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</si>
  <si>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</si>
  <si>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</si>
  <si>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</si>
  <si>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</si>
  <si>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</si>
  <si>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</si>
  <si>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</si>
  <si>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</si>
  <si>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</si>
  <si>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</si>
  <si>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</si>
  <si>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</si>
  <si>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</si>
  <si>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</si>
  <si>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</si>
  <si>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</si>
  <si>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</si>
  <si>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</si>
  <si>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</si>
  <si>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</si>
  <si>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</si>
  <si>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</si>
  <si>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</si>
  <si>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</si>
  <si>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</si>
  <si>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</si>
  <si>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</si>
  <si>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</si>
  <si>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</si>
  <si>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</si>
  <si>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</si>
  <si>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</si>
  <si>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</si>
  <si>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</si>
  <si>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</si>
  <si>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</si>
  <si>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</si>
  <si>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</si>
  <si>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</si>
  <si>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</si>
  <si>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</si>
  <si>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</si>
  <si>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</si>
  <si>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</si>
  <si>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</si>
  <si>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</si>
  <si>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</si>
  <si>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</si>
  <si>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</si>
  <si>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</si>
  <si>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</si>
  <si>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</si>
  <si>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</si>
  <si>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</si>
  <si>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</si>
  <si>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</si>
  <si>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</si>
  <si>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</si>
  <si>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</si>
  <si>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</si>
  <si>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</si>
  <si>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</si>
  <si>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</si>
  <si>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</si>
  <si>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</si>
  <si>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</si>
  <si>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</si>
  <si>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</si>
  <si>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</si>
  <si>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</si>
  <si>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</si>
  <si>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</si>
  <si>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 xml:space="preserve">                                                                                                                 </t>
  </si>
  <si>
    <t>0500</t>
  </si>
  <si>
    <t>000</t>
  </si>
  <si>
    <t>ГРБС</t>
  </si>
  <si>
    <t>Заработная плата</t>
  </si>
  <si>
    <t>0103</t>
  </si>
  <si>
    <t>Услуги связи</t>
  </si>
  <si>
    <t>Коммунальные услуги</t>
  </si>
  <si>
    <t>Арендная плата за пользование имуществом</t>
  </si>
  <si>
    <t>Прочие расходы</t>
  </si>
  <si>
    <t>0300</t>
  </si>
  <si>
    <t>0309</t>
  </si>
  <si>
    <t>0700</t>
  </si>
  <si>
    <t>0707</t>
  </si>
  <si>
    <t>Социальное обеспечение</t>
  </si>
  <si>
    <t>Пособия по социальной помощи населению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</si>
  <si>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</si>
  <si>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</si>
  <si>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</si>
  <si>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</si>
  <si>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</si>
  <si>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</si>
  <si>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</si>
  <si>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</si>
  <si>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</si>
  <si>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</si>
  <si>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</si>
  <si>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Выполнение функций органами местного самоуправления</t>
  </si>
  <si>
    <t>500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</si>
  <si>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</si>
  <si>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</si>
  <si>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</si>
  <si>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</si>
  <si>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</si>
  <si>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</si>
  <si>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</si>
  <si>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</si>
  <si>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</si>
  <si>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1.2.1</t>
  </si>
  <si>
    <t>1.2.1.1</t>
  </si>
  <si>
    <t>1.2.1.1.1</t>
  </si>
  <si>
    <t>210</t>
  </si>
  <si>
    <t>220</t>
  </si>
  <si>
    <t>221</t>
  </si>
  <si>
    <t>223</t>
  </si>
  <si>
    <t>224</t>
  </si>
  <si>
    <t>225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</si>
  <si>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</si>
  <si>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</si>
  <si>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</si>
  <si>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</si>
  <si>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</si>
  <si>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</si>
  <si>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</si>
  <si>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</si>
  <si>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1.2.2</t>
  </si>
  <si>
    <t>1.2.2.1</t>
  </si>
  <si>
    <t>1.2.2.1.1</t>
  </si>
  <si>
    <t>1.2.2.1.1.1</t>
  </si>
  <si>
    <t>1.2.2.1.1.2</t>
  </si>
  <si>
    <t>1.3</t>
  </si>
  <si>
    <t>1.3.1</t>
  </si>
  <si>
    <t>1.3.1.1</t>
  </si>
  <si>
    <t>1.3.1.1.1</t>
  </si>
  <si>
    <t>1.3.1.1.2</t>
  </si>
  <si>
    <t>222</t>
  </si>
  <si>
    <t>598</t>
  </si>
  <si>
    <t>1.3.2</t>
  </si>
  <si>
    <t>Глава местной администрации</t>
  </si>
  <si>
    <t>1.3.2.1</t>
  </si>
  <si>
    <t>1.3.2.1.1</t>
  </si>
  <si>
    <t>1.3.2.1.1.1</t>
  </si>
  <si>
    <t>1.3.2.1.1.2</t>
  </si>
  <si>
    <t>1.5</t>
  </si>
  <si>
    <t>РЕЗЕРВНЫЕ ФОНДЫ</t>
  </si>
  <si>
    <t>1.5.1</t>
  </si>
  <si>
    <t>1.5.1.1</t>
  </si>
  <si>
    <t>013</t>
  </si>
  <si>
    <t>ДРУГИЕ ОБЩЕГОСУДАРСТВЕННЫЕ ВОПРОСЫ</t>
  </si>
  <si>
    <t>2</t>
  </si>
  <si>
    <t>2.1</t>
  </si>
  <si>
    <t>2.1.1</t>
  </si>
  <si>
    <t>2.1.1.1</t>
  </si>
  <si>
    <t>2.1.1.1.1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</si>
  <si>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</si>
  <si>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</si>
  <si>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</si>
  <si>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</si>
  <si>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</si>
  <si>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</si>
  <si>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3.2.1</t>
  </si>
  <si>
    <t>3.2.1.1</t>
  </si>
  <si>
    <t>Содержание и ремонт ограждений газонов</t>
  </si>
  <si>
    <t>3.2.2</t>
  </si>
  <si>
    <t>3.2.2.1</t>
  </si>
  <si>
    <t>Уборка территорий, водных акваторий, тупиков и проездов</t>
  </si>
  <si>
    <t>3.2.3.1</t>
  </si>
  <si>
    <t>Озеленение придомовых территорий и территорий дворов</t>
  </si>
  <si>
    <t>3.2.4.1</t>
  </si>
  <si>
    <t xml:space="preserve"> ОБРАЗОВАНИЕ</t>
  </si>
  <si>
    <t>4.1</t>
  </si>
  <si>
    <t>МОЛОДЕЖНАЯ ПОЛИТИКА И ОЗДОРОВЛЕНИЕ ДЕТЕЙ</t>
  </si>
  <si>
    <t>4.1.1</t>
  </si>
  <si>
    <t>Проведение мероприятий по военно-патриотическому воспитанию</t>
  </si>
  <si>
    <t>4.1.1.1</t>
  </si>
  <si>
    <t>4.1.1.1.1</t>
  </si>
  <si>
    <t>4.1.2</t>
  </si>
  <si>
    <t>4.1.2.1</t>
  </si>
  <si>
    <t>4.1.2.1.1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</si>
  <si>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</si>
  <si>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</si>
  <si>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</si>
  <si>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</si>
  <si>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</si>
  <si>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</si>
  <si>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</si>
  <si>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</si>
  <si>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</si>
  <si>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</si>
  <si>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</si>
  <si>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</si>
  <si>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</si>
  <si>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</si>
  <si>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</si>
  <si>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</si>
  <si>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</si>
  <si>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</si>
  <si>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</si>
  <si>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</si>
  <si>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262</t>
  </si>
  <si>
    <t>7.1.1.1.1</t>
  </si>
  <si>
    <t xml:space="preserve"> пособия детям, находящимся под опекой</t>
  </si>
  <si>
    <t xml:space="preserve"> пособия детям, находящимся в приемных семьях</t>
  </si>
  <si>
    <t>л.1</t>
  </si>
  <si>
    <t>л.2</t>
  </si>
  <si>
    <t>РОССИЙСКОЙ ФЕДЕРАЦИИ  И МУНИЦИПАЛЬНОГО ОБРАЗОВАНИЯ</t>
  </si>
  <si>
    <t>002 01 00</t>
  </si>
  <si>
    <t>002 03 02</t>
  </si>
  <si>
    <t>1.2.2.2</t>
  </si>
  <si>
    <t>1.2.2.2.1</t>
  </si>
  <si>
    <t>1.2.2.2.2</t>
  </si>
  <si>
    <t>1.2.2.1.3</t>
  </si>
  <si>
    <t>1.2.2.1.2</t>
  </si>
  <si>
    <t>1.2.2.1.2.1</t>
  </si>
  <si>
    <t>1.2.2.1.2.2</t>
  </si>
  <si>
    <t>1.2.2.1.2.3</t>
  </si>
  <si>
    <t>1.2.2.1.2.4</t>
  </si>
  <si>
    <t>1.2.2.1.2.5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</si>
  <si>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</si>
  <si>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</si>
  <si>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</si>
  <si>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</si>
  <si>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</si>
  <si>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</si>
  <si>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1.3.2.1.2</t>
  </si>
  <si>
    <t>1.3.2.1.2.1</t>
  </si>
  <si>
    <t>1.3.2.1.2.2</t>
  </si>
  <si>
    <t>1.3.2.1.2.3</t>
  </si>
  <si>
    <t>1.3.2.1.2.4</t>
  </si>
  <si>
    <t>1.3.2.1.3</t>
  </si>
  <si>
    <t>1.3.2.2</t>
  </si>
  <si>
    <t>1.3.2.2.1</t>
  </si>
  <si>
    <t>1.3.2.2.2</t>
  </si>
  <si>
    <t>002 06 02</t>
  </si>
  <si>
    <t>1.3.3</t>
  </si>
  <si>
    <t>1.3.3.1</t>
  </si>
  <si>
    <t>1.3.3.1.1</t>
  </si>
  <si>
    <t>1.3.3.1.1.1</t>
  </si>
  <si>
    <t>1.3.3.1.1.2</t>
  </si>
  <si>
    <t>1.3.3.1.2</t>
  </si>
  <si>
    <t>1.3.3.1.2.1</t>
  </si>
  <si>
    <t>1.3.3.2</t>
  </si>
  <si>
    <t>1.3.3.2.1</t>
  </si>
  <si>
    <t>1.3.3.2.2</t>
  </si>
  <si>
    <t>1.3.4.1</t>
  </si>
  <si>
    <t>002 06 03</t>
  </si>
  <si>
    <t>1.3.4.1.1</t>
  </si>
  <si>
    <t>070 01 00</t>
  </si>
  <si>
    <t>092 01 00</t>
  </si>
  <si>
    <t>219 03 00</t>
  </si>
  <si>
    <t>2.1.2</t>
  </si>
  <si>
    <t>2.1.2.1</t>
  </si>
  <si>
    <t>2.1.2.1.1</t>
  </si>
  <si>
    <t>3.2.5.1</t>
  </si>
  <si>
    <t>3.2.6</t>
  </si>
  <si>
    <t>3.2.6.1</t>
  </si>
  <si>
    <t>3.2.7.1</t>
  </si>
  <si>
    <t>431 01 00</t>
  </si>
  <si>
    <t>600 01 01</t>
  </si>
  <si>
    <t>600 01 03</t>
  </si>
  <si>
    <t>600 01 05</t>
  </si>
  <si>
    <t>600 02 03</t>
  </si>
  <si>
    <t>600 03 01</t>
  </si>
  <si>
    <t>600 03 02</t>
  </si>
  <si>
    <t>600 04 01</t>
  </si>
  <si>
    <t>Выполнение отдельных государственных полномочий за счет</t>
  </si>
  <si>
    <t>субвенций из фонда компенсаций Санкт-Петербурга</t>
  </si>
  <si>
    <t>431 02 00</t>
  </si>
  <si>
    <t>450 01 00</t>
  </si>
  <si>
    <t>450 01 01</t>
  </si>
  <si>
    <t>450 01 02</t>
  </si>
  <si>
    <t>457 01 00</t>
  </si>
  <si>
    <t>457 03 00</t>
  </si>
  <si>
    <t>512 01 00</t>
  </si>
  <si>
    <t>520 13 01</t>
  </si>
  <si>
    <t>260</t>
  </si>
  <si>
    <t>520 13 02</t>
  </si>
  <si>
    <t xml:space="preserve">  в том числе:</t>
  </si>
  <si>
    <t>тыс. руб</t>
  </si>
  <si>
    <t>Организация и осуществление деятельности по опеке и попечительству</t>
  </si>
  <si>
    <t>л.3</t>
  </si>
  <si>
    <t>л.4</t>
  </si>
  <si>
    <t xml:space="preserve">Прочие расходы </t>
  </si>
  <si>
    <t>5.1.1.1.2</t>
  </si>
  <si>
    <t>5.1.1.2.1</t>
  </si>
  <si>
    <t>4.1.2.2</t>
  </si>
  <si>
    <t>4.1.2.2.1</t>
  </si>
  <si>
    <t>4.1.1.2</t>
  </si>
  <si>
    <t>6.1.1.1.1</t>
  </si>
  <si>
    <t>1.3.3.1.2.2</t>
  </si>
  <si>
    <t>600 00 00</t>
  </si>
  <si>
    <t>3.2.3.1.1</t>
  </si>
  <si>
    <t>3.2.3.2</t>
  </si>
  <si>
    <t>3.2.3.2.1</t>
  </si>
  <si>
    <t>3.2.5.1.1</t>
  </si>
  <si>
    <t>3.2.5.2</t>
  </si>
  <si>
    <t>3.2.5.2.1</t>
  </si>
  <si>
    <t>4.1.1.1.2</t>
  </si>
  <si>
    <t>4.1.1.1.2.1</t>
  </si>
  <si>
    <t>4.1.1.3.1</t>
  </si>
  <si>
    <t>4.1.2.1.2</t>
  </si>
  <si>
    <t>4.1.2.1.2.1</t>
  </si>
  <si>
    <t>6.1.1.1.2</t>
  </si>
  <si>
    <t>5.1.1.1.2.1</t>
  </si>
  <si>
    <t>5.1.1.1.2.2</t>
  </si>
  <si>
    <t>3.2.3.1.2</t>
  </si>
  <si>
    <t>3.2.4.2</t>
  </si>
  <si>
    <t>3.2.4.1.1</t>
  </si>
  <si>
    <t>3.2.4.1.1.1</t>
  </si>
  <si>
    <t>3.2.4.2.1</t>
  </si>
  <si>
    <t>6.1.2</t>
  </si>
  <si>
    <t>6.1.2.1</t>
  </si>
  <si>
    <t>2.1.1.1.2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</si>
  <si>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</si>
  <si>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</si>
  <si>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</si>
  <si>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</si>
  <si>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</si>
  <si>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</si>
  <si>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</t>
  </si>
  <si>
    <t>1.4.1.1</t>
  </si>
  <si>
    <t>1.5.1.1.1</t>
  </si>
  <si>
    <t>3.1.1.2</t>
  </si>
  <si>
    <t>3.1.1.3</t>
  </si>
  <si>
    <t>3.1.2</t>
  </si>
  <si>
    <t>3.1.2.1</t>
  </si>
  <si>
    <t>3.1.2.2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</si>
  <si>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</si>
  <si>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</si>
  <si>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</si>
  <si>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</si>
  <si>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ПЛАН</t>
  </si>
  <si>
    <t>0111</t>
  </si>
  <si>
    <t>0113</t>
  </si>
  <si>
    <t>НАЦИОНАЛЬНАЯ БЕЗОПАСНОСТЬ И ПРАВООХРАНИТЕЛЬНАЯ ДЕЯТЕЛЬНОСТЬ</t>
  </si>
  <si>
    <t xml:space="preserve">Расходы согласно социальной программе* 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</si>
  <si>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</si>
  <si>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</si>
  <si>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</si>
  <si>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</si>
  <si>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</si>
  <si>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</si>
  <si>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</si>
  <si>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</si>
  <si>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</si>
  <si>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</si>
  <si>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892</t>
  </si>
  <si>
    <t>092 03 05</t>
  </si>
  <si>
    <t>1.5.2.1</t>
  </si>
  <si>
    <t>1.5.2.1.1</t>
  </si>
  <si>
    <t>Расходы на оплату членских взносов в Совет муниципальных образований СПб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</si>
  <si>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</si>
  <si>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</si>
  <si>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</si>
  <si>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</si>
  <si>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</si>
  <si>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3.2.5.2.2</t>
  </si>
  <si>
    <t>Организация и проведение досуговых мероприятий для детей и подростков</t>
  </si>
  <si>
    <t>795 06 00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</si>
  <si>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</si>
  <si>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</si>
  <si>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</si>
  <si>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</si>
  <si>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</si>
  <si>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</si>
  <si>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</si>
  <si>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</si>
  <si>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</si>
  <si>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>1100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</si>
  <si>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</si>
  <si>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</si>
  <si>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</si>
  <si>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</si>
  <si>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</si>
  <si>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</si>
  <si>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</si>
  <si>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</si>
  <si>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</si>
  <si>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</si>
  <si>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</si>
  <si>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</si>
  <si>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</si>
  <si>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</si>
  <si>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</si>
  <si>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1200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</si>
  <si>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</si>
  <si>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</si>
  <si>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</si>
  <si>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</si>
  <si>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</si>
  <si>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</si>
  <si>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</si>
  <si>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</si>
  <si>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</si>
  <si>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</si>
  <si>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</si>
  <si>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</si>
  <si>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</si>
  <si>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</si>
  <si>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</si>
  <si>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</si>
  <si>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</si>
  <si>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</si>
  <si>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</si>
  <si>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</si>
  <si>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</si>
  <si>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</si>
  <si>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</si>
  <si>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</si>
  <si>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</si>
  <si>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</si>
  <si>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</si>
  <si>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</si>
  <si>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092 02 00</t>
  </si>
  <si>
    <t>Формирование и размещение муниципального заказа</t>
  </si>
  <si>
    <t>092 05 00</t>
  </si>
  <si>
    <t>Установка, содержание и ремонт ограждений газонов</t>
  </si>
  <si>
    <t>1.2.2.3</t>
  </si>
  <si>
    <t>1.3.2.3</t>
  </si>
  <si>
    <t>0401</t>
  </si>
  <si>
    <t>0400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</si>
  <si>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</si>
  <si>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</si>
  <si>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</si>
  <si>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</si>
  <si>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</si>
  <si>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</si>
  <si>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</si>
  <si>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</si>
  <si>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</si>
  <si>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</si>
  <si>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</si>
  <si>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</si>
  <si>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</si>
  <si>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</si>
  <si>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</si>
  <si>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</si>
  <si>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Местная администрация (971)</t>
  </si>
  <si>
    <t>Муниципальный Совет (892)</t>
  </si>
  <si>
    <t xml:space="preserve"> ВЕДОМСТВЕННАЯ СТРУКТУРА РАСХОДОВ БЮДЖЕТА ВНУТРИГОРОДСКОГО МУНИЦИПАЛЬНОГО  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</si>
  <si>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</si>
  <si>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</si>
  <si>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</si>
  <si>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</si>
  <si>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</si>
  <si>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</si>
  <si>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</si>
  <si>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</si>
  <si>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</si>
  <si>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</si>
  <si>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</si>
  <si>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</si>
  <si>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 xml:space="preserve">ОБРАЗОВАНИЯ    САНКТ-ПЕТЕРБУРГА    МУНИЦИПАЛЬНЫЙ   ОКРУГ  ВОЛКОВСКОЕ   НА   2014  ГОД </t>
  </si>
  <si>
    <t>ОБЕСПЕЧЕНИЕ ПРОВЕДЕНИЯ ВЫБОРОВ И РЕФЕРЕНДУМОВ</t>
  </si>
  <si>
    <t>Проведение муниципальных выборов</t>
  </si>
  <si>
    <t>020 01 00</t>
  </si>
  <si>
    <t>0107</t>
  </si>
  <si>
    <t>КУЛЬТУРА, КИНЕМАТОГРАФИЯ</t>
  </si>
  <si>
    <t>на 2011 год,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</si>
  <si>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</si>
  <si>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r>
      <t xml:space="preserve">Расходы на выплату пособий, </t>
    </r>
    <r>
      <rPr>
        <b/>
        <i/>
        <sz val="9"/>
        <rFont val="Times New Roman"/>
        <family val="1"/>
      </rPr>
      <t>в том числе:</t>
    </r>
  </si>
  <si>
    <t xml:space="preserve">            </t>
  </si>
  <si>
    <t>002 80 01</t>
  </si>
  <si>
    <t>002 80 02</t>
  </si>
  <si>
    <t>7.2.1.2</t>
  </si>
  <si>
    <t>511 80 03</t>
  </si>
  <si>
    <t>511 80 04</t>
  </si>
  <si>
    <t>7.2.2.1</t>
  </si>
  <si>
    <t>7.2.3.1</t>
  </si>
  <si>
    <t>1.6</t>
  </si>
  <si>
    <t>1.6.1</t>
  </si>
  <si>
    <t>Осуществление в порядке и формах, установленных законом Санкт-Петербурга,</t>
  </si>
  <si>
    <t xml:space="preserve"> поддержки деятельности граждан, общественных  объединений, участвующих</t>
  </si>
  <si>
    <t xml:space="preserve"> в охране общественного порядка на территории муниципального образования</t>
  </si>
  <si>
    <t>1.6.1.1</t>
  </si>
  <si>
    <t>1.6.2</t>
  </si>
  <si>
    <t>1.6.2.1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</si>
  <si>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</si>
  <si>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</si>
  <si>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>1.6.3</t>
  </si>
  <si>
    <t>1.6.3.1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</si>
  <si>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</si>
  <si>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</si>
  <si>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</si>
  <si>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</si>
  <si>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</si>
  <si>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</si>
  <si>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</si>
  <si>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</si>
  <si>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</si>
  <si>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</si>
  <si>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</si>
  <si>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</si>
  <si>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</si>
  <si>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</si>
  <si>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</si>
  <si>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</si>
  <si>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Проведение работ по военно-патриотическому воспитаниюмолодежи на территории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</si>
  <si>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</si>
  <si>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</si>
  <si>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</si>
  <si>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</si>
  <si>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</si>
  <si>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</si>
  <si>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</si>
  <si>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</si>
  <si>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</si>
  <si>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</si>
  <si>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</si>
  <si>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</si>
  <si>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</si>
  <si>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</si>
  <si>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</si>
  <si>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</si>
  <si>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</si>
  <si>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</si>
  <si>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</si>
  <si>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</si>
  <si>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</si>
  <si>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</si>
  <si>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ГРБС</t>
  </si>
  <si>
    <t>Код раздела подраздела</t>
  </si>
  <si>
    <t>Код целевой статьи</t>
  </si>
  <si>
    <t>Глава  Местной Администрации МО Волковское                                         А.М.Мигас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</si>
  <si>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</si>
  <si>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</si>
  <si>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</si>
  <si>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</si>
  <si>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</si>
  <si>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</si>
  <si>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</si>
  <si>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</si>
  <si>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</si>
  <si>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</si>
  <si>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</si>
  <si>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</si>
  <si>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</si>
  <si>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</si>
  <si>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</si>
  <si>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</si>
  <si>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</si>
  <si>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организациям</t>
  </si>
  <si>
    <t>Предоставление субсидий бюджетным, автономным учреждениям и иным некоммерческим</t>
  </si>
  <si>
    <t>Избирательная комиссия (932)</t>
  </si>
  <si>
    <t>Утверждено на 2014 год (тыс.руб.)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</si>
  <si>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</si>
  <si>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</si>
  <si>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</si>
  <si>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>Компенсация депутатам, осуществляющим свои полномочия на непостоянной основе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</si>
  <si>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</si>
  <si>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</si>
  <si>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</si>
  <si>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</si>
  <si>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</si>
  <si>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</si>
  <si>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</si>
  <si>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>Приложение 4</t>
  </si>
  <si>
    <t xml:space="preserve">к решению Муниципального Совета </t>
  </si>
  <si>
    <t xml:space="preserve">           от 19.12.2013  № 37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</si>
</sst>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  <numFmt numFmtId="165" formatCode="0.0"/>
    <numFmt numFmtId="166" formatCode="#,##0.0"/>
    <numFmt numFmtId="167" formatCode="[$-FC19]d\ mmmm\ yyyy\ &quot;г.&quot;"/>
  </numFmts>
  <fonts count="60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166" fontId="21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1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left" wrapText="1"/>
    </xf>
    <xf numFmtId="0" fontId="20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66" fontId="20" fillId="0" borderId="12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66" fontId="21" fillId="0" borderId="10" xfId="0" applyNumberFormat="1" applyFont="1" applyBorder="1" applyAlignment="1">
      <alignment horizontal="center"/>
    </xf>
    <xf numFmtId="166" fontId="20" fillId="0" borderId="13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11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166" fontId="20" fillId="0" borderId="10" xfId="0" applyNumberFormat="1" applyFont="1" applyBorder="1" applyAlignment="1">
      <alignment horizontal="center"/>
    </xf>
    <xf numFmtId="166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166" fontId="20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/>
    </xf>
    <xf numFmtId="49" fontId="20" fillId="0" borderId="13" xfId="0" applyNumberFormat="1" applyFont="1" applyBorder="1" applyAlignment="1">
      <alignment horizontal="center" vertical="top"/>
    </xf>
    <xf numFmtId="166" fontId="20" fillId="0" borderId="10" xfId="0" applyNumberFormat="1" applyFont="1" applyBorder="1" applyAlignment="1">
      <alignment horizontal="center" vertical="top"/>
    </xf>
    <xf numFmtId="166" fontId="20" fillId="0" borderId="13" xfId="0" applyNumberFormat="1" applyFont="1" applyBorder="1" applyAlignment="1">
      <alignment horizontal="center" vertical="top"/>
    </xf>
    <xf numFmtId="166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" fontId="2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0" fillId="0" borderId="10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10" xfId="0" applyNumberFormat="1" applyFont="1" applyBorder="1" applyAlignment="1">
      <alignment horizontal="center" wrapText="1"/>
    </xf>
    <xf numFmtId="166" fontId="20" fillId="0" borderId="10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7"/>
  <sheetViews>
    <sheetView tabSelected="1" view="pageBreakPreview" zoomScale="85" zoomScaleSheetLayoutView="85" zoomScalePageLayoutView="0" workbookViewId="0" topLeftCell="A1">
      <selection activeCell="H5" sqref="H5"/>
    </sheetView>
  </sheetViews>
  <sheetFormatPr defaultColWidth="9.00390625" defaultRowHeight="12.75"/>
  <cols>
    <col min="1" max="1" width="7.75390625" style="34" customWidth="1"/>
    <col min="2" max="2" width="70.875" style="0" customWidth="1"/>
    <col min="3" max="3" width="5.375" style="0" customWidth="1"/>
    <col min="4" max="4" width="11.00390625" style="0" customWidth="1"/>
    <col min="5" max="5" width="9.375" style="0" customWidth="1"/>
    <col min="6" max="6" width="8.00390625" style="22" customWidth="1"/>
    <col min="7" max="7" width="5.75390625" style="18" hidden="1" customWidth="1"/>
    <col min="8" max="8" width="11.125" style="18" customWidth="1"/>
    <col min="9" max="9" width="2.375" style="18" customWidth="1"/>
    <col min="10" max="10" width="5.753906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6.0039062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1:27" ht="12" customHeight="1">
      <c r="A1" s="81"/>
      <c r="B1" s="71"/>
      <c r="C1" s="71"/>
      <c r="D1" s="71"/>
      <c r="E1" s="71"/>
      <c r="F1" s="72"/>
      <c r="G1" s="73"/>
      <c r="H1" s="82" t="s">
        <v>589</v>
      </c>
      <c r="I1" s="84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.25" customHeight="1">
      <c r="A2" s="81"/>
      <c r="B2" s="71"/>
      <c r="C2" s="71"/>
      <c r="D2" s="71"/>
      <c r="E2" s="71"/>
      <c r="F2" s="72"/>
      <c r="G2" s="73"/>
      <c r="H2" s="82" t="s">
        <v>590</v>
      </c>
      <c r="I2" s="84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91"/>
      <c r="B3" s="92" t="s">
        <v>103</v>
      </c>
      <c r="C3" s="92"/>
      <c r="D3" s="92"/>
      <c r="E3" s="73"/>
      <c r="F3" s="72"/>
      <c r="G3" s="74"/>
      <c r="H3" s="82" t="s">
        <v>591</v>
      </c>
      <c r="I3" s="85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3.5" customHeight="1">
      <c r="A4" s="91" t="s">
        <v>494</v>
      </c>
      <c r="B4" s="75" t="s">
        <v>472</v>
      </c>
      <c r="C4" s="93"/>
      <c r="D4" s="94"/>
      <c r="E4" s="94"/>
      <c r="F4" s="95"/>
      <c r="G4" s="96"/>
      <c r="H4" s="96"/>
      <c r="I4" s="8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2" customHeight="1">
      <c r="A5" s="91"/>
      <c r="B5" s="92" t="s">
        <v>485</v>
      </c>
      <c r="C5" s="93"/>
      <c r="D5" s="94"/>
      <c r="E5" s="94"/>
      <c r="F5" s="95"/>
      <c r="G5" s="96"/>
      <c r="H5" s="96"/>
      <c r="I5" s="8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0.75" customHeight="1">
      <c r="A6" s="97"/>
      <c r="B6" s="93"/>
      <c r="C6" s="93"/>
      <c r="D6" s="94"/>
      <c r="E6" s="94"/>
      <c r="F6" s="95"/>
      <c r="G6" s="96"/>
      <c r="H6" s="96"/>
      <c r="I6" s="8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7.5" customHeight="1">
      <c r="A7" s="97"/>
      <c r="B7" s="93"/>
      <c r="C7" s="93"/>
      <c r="D7" s="94"/>
      <c r="E7" s="94"/>
      <c r="F7" s="95"/>
      <c r="G7" s="96"/>
      <c r="H7" s="96"/>
      <c r="I7" s="8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7.5" customHeight="1">
      <c r="A8" s="91"/>
      <c r="B8" s="75"/>
      <c r="C8" s="93"/>
      <c r="D8" s="98"/>
      <c r="E8" s="98"/>
      <c r="F8" s="95"/>
      <c r="G8" s="96"/>
      <c r="H8" s="79" t="s">
        <v>236</v>
      </c>
      <c r="I8" s="8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2" customHeight="1">
      <c r="A9" s="193" t="s">
        <v>23</v>
      </c>
      <c r="B9" s="196" t="s">
        <v>0</v>
      </c>
      <c r="C9" s="177" t="s">
        <v>553</v>
      </c>
      <c r="D9" s="177" t="s">
        <v>554</v>
      </c>
      <c r="E9" s="177" t="s">
        <v>555</v>
      </c>
      <c r="F9" s="207" t="s">
        <v>578</v>
      </c>
      <c r="G9" s="103"/>
      <c r="H9" s="174" t="s">
        <v>577</v>
      </c>
      <c r="I9" s="7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0.5" customHeight="1">
      <c r="A10" s="194"/>
      <c r="B10" s="197"/>
      <c r="C10" s="178"/>
      <c r="D10" s="180"/>
      <c r="E10" s="180"/>
      <c r="F10" s="175"/>
      <c r="G10" s="103" t="s">
        <v>427</v>
      </c>
      <c r="H10" s="175"/>
      <c r="I10" s="7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26.25" customHeight="1">
      <c r="A11" s="195"/>
      <c r="B11" s="198"/>
      <c r="C11" s="179"/>
      <c r="D11" s="181"/>
      <c r="E11" s="181"/>
      <c r="F11" s="176"/>
      <c r="G11" s="103"/>
      <c r="H11" s="176"/>
      <c r="I11" s="7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s="3" customFormat="1" ht="15.75" customHeight="1">
      <c r="A12" s="102"/>
      <c r="B12" s="103" t="s">
        <v>492</v>
      </c>
      <c r="C12" s="103"/>
      <c r="D12" s="108"/>
      <c r="E12" s="108"/>
      <c r="F12" s="108"/>
      <c r="G12" s="108"/>
      <c r="H12" s="109">
        <f>H13+H133+H152+H161+H244+H299+H321+H349+H365</f>
        <v>85582.99999999999</v>
      </c>
      <c r="I12" s="8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8" customFormat="1" ht="14.25" customHeight="1">
      <c r="A13" s="108" t="s">
        <v>124</v>
      </c>
      <c r="B13" s="103" t="s">
        <v>125</v>
      </c>
      <c r="C13" s="108" t="s">
        <v>105</v>
      </c>
      <c r="D13" s="108" t="s">
        <v>102</v>
      </c>
      <c r="E13" s="108"/>
      <c r="F13" s="108"/>
      <c r="G13" s="108"/>
      <c r="H13" s="109">
        <f>SUM(H15,H25,H55,H113,H116)+H110</f>
        <v>25580.799999999996</v>
      </c>
      <c r="I13" s="8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s="8" customFormat="1" ht="15" customHeight="1">
      <c r="A14" s="108"/>
      <c r="B14" s="103" t="s">
        <v>471</v>
      </c>
      <c r="C14" s="108" t="s">
        <v>379</v>
      </c>
      <c r="D14" s="108"/>
      <c r="E14" s="108"/>
      <c r="F14" s="108"/>
      <c r="G14" s="108"/>
      <c r="H14" s="109"/>
      <c r="I14" s="87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2" customHeight="1">
      <c r="A15" s="108" t="s">
        <v>126</v>
      </c>
      <c r="B15" s="103" t="s">
        <v>127</v>
      </c>
      <c r="C15" s="103">
        <v>892</v>
      </c>
      <c r="D15" s="108" t="s">
        <v>123</v>
      </c>
      <c r="E15" s="108"/>
      <c r="F15" s="108"/>
      <c r="G15" s="108"/>
      <c r="H15" s="109">
        <f>SUM(H17)</f>
        <v>1044.3</v>
      </c>
      <c r="I15" s="87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2.75" customHeight="1">
      <c r="A16" s="110"/>
      <c r="B16" s="103" t="s">
        <v>238</v>
      </c>
      <c r="C16" s="107"/>
      <c r="D16" s="110"/>
      <c r="E16" s="110"/>
      <c r="F16" s="110"/>
      <c r="G16" s="110"/>
      <c r="H16" s="109"/>
      <c r="I16" s="87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4.25" customHeight="1">
      <c r="A17" s="108" t="s">
        <v>128</v>
      </c>
      <c r="B17" s="103" t="s">
        <v>129</v>
      </c>
      <c r="C17" s="103">
        <v>892</v>
      </c>
      <c r="D17" s="108" t="s">
        <v>123</v>
      </c>
      <c r="E17" s="108" t="s">
        <v>239</v>
      </c>
      <c r="F17" s="108"/>
      <c r="G17" s="108"/>
      <c r="H17" s="109">
        <f>SUM(H18,H27)</f>
        <v>1044.3</v>
      </c>
      <c r="I17" s="8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33" t="s">
        <v>134</v>
      </c>
      <c r="B18" s="137" t="s">
        <v>565</v>
      </c>
      <c r="C18" s="141">
        <v>892</v>
      </c>
      <c r="D18" s="145" t="s">
        <v>123</v>
      </c>
      <c r="E18" s="145" t="s">
        <v>239</v>
      </c>
      <c r="F18" s="145" t="s">
        <v>568</v>
      </c>
      <c r="G18" s="108"/>
      <c r="H18" s="146">
        <v>1044.3</v>
      </c>
      <c r="I18" s="8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2" customHeight="1" hidden="1">
      <c r="A19" s="134" t="s">
        <v>128</v>
      </c>
      <c r="B19" s="138" t="s">
        <v>132</v>
      </c>
      <c r="C19" s="142">
        <v>892</v>
      </c>
      <c r="D19" s="134" t="s">
        <v>123</v>
      </c>
      <c r="E19" s="134" t="s">
        <v>239</v>
      </c>
      <c r="F19" s="134" t="s">
        <v>131</v>
      </c>
      <c r="G19" s="108" t="s">
        <v>133</v>
      </c>
      <c r="H19" s="147">
        <f>SUM(H20)</f>
        <v>824</v>
      </c>
      <c r="I19" s="8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12" customHeight="1" hidden="1">
      <c r="A20" s="134" t="s">
        <v>134</v>
      </c>
      <c r="B20" s="138" t="s">
        <v>349</v>
      </c>
      <c r="C20" s="142">
        <v>892</v>
      </c>
      <c r="D20" s="134" t="s">
        <v>123</v>
      </c>
      <c r="E20" s="134" t="s">
        <v>239</v>
      </c>
      <c r="F20" s="134" t="s">
        <v>131</v>
      </c>
      <c r="G20" s="108" t="s">
        <v>144</v>
      </c>
      <c r="H20" s="147">
        <f>SUM(H21,H22)</f>
        <v>824</v>
      </c>
      <c r="I20" s="8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8" customFormat="1" ht="12" customHeight="1" hidden="1">
      <c r="A21" s="135" t="s">
        <v>135</v>
      </c>
      <c r="B21" s="139" t="s">
        <v>107</v>
      </c>
      <c r="C21" s="143">
        <v>892</v>
      </c>
      <c r="D21" s="135" t="s">
        <v>123</v>
      </c>
      <c r="E21" s="135" t="s">
        <v>239</v>
      </c>
      <c r="F21" s="135" t="s">
        <v>131</v>
      </c>
      <c r="G21" s="110" t="s">
        <v>136</v>
      </c>
      <c r="H21" s="148">
        <v>681.5</v>
      </c>
      <c r="I21" s="8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8" customFormat="1" ht="12" customHeight="1" hidden="1">
      <c r="A22" s="135" t="s">
        <v>137</v>
      </c>
      <c r="B22" s="139" t="s">
        <v>346</v>
      </c>
      <c r="C22" s="143">
        <v>892</v>
      </c>
      <c r="D22" s="135" t="s">
        <v>123</v>
      </c>
      <c r="E22" s="135" t="s">
        <v>239</v>
      </c>
      <c r="F22" s="135" t="s">
        <v>131</v>
      </c>
      <c r="G22" s="110" t="s">
        <v>138</v>
      </c>
      <c r="H22" s="148">
        <v>142.5</v>
      </c>
      <c r="I22" s="8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 s="8" customFormat="1" ht="12" customHeight="1">
      <c r="A23" s="135"/>
      <c r="B23" s="139" t="s">
        <v>566</v>
      </c>
      <c r="C23" s="143"/>
      <c r="D23" s="135"/>
      <c r="E23" s="135"/>
      <c r="F23" s="135"/>
      <c r="G23" s="110"/>
      <c r="H23" s="148"/>
      <c r="I23" s="8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8" customFormat="1" ht="12" customHeight="1">
      <c r="A24" s="136"/>
      <c r="B24" s="140" t="s">
        <v>567</v>
      </c>
      <c r="C24" s="144"/>
      <c r="D24" s="136"/>
      <c r="E24" s="136"/>
      <c r="F24" s="136"/>
      <c r="G24" s="110"/>
      <c r="H24" s="149"/>
      <c r="I24" s="8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11.25" customHeight="1">
      <c r="A25" s="150" t="s">
        <v>139</v>
      </c>
      <c r="B25" s="131" t="s">
        <v>140</v>
      </c>
      <c r="C25" s="131">
        <v>892</v>
      </c>
      <c r="D25" s="150" t="s">
        <v>108</v>
      </c>
      <c r="E25" s="150"/>
      <c r="F25" s="150"/>
      <c r="G25" s="108"/>
      <c r="H25" s="153">
        <f>SUM(H28,H33)</f>
        <v>3899.1</v>
      </c>
      <c r="I25" s="8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8" customFormat="1" ht="12" customHeight="1">
      <c r="A26" s="134"/>
      <c r="B26" s="142" t="s">
        <v>580</v>
      </c>
      <c r="C26" s="142"/>
      <c r="D26" s="134"/>
      <c r="E26" s="134"/>
      <c r="F26" s="134"/>
      <c r="G26" s="108"/>
      <c r="H26" s="147"/>
      <c r="I26" s="8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8" customFormat="1" ht="10.5" customHeight="1">
      <c r="A27" s="136"/>
      <c r="B27" s="151" t="s">
        <v>579</v>
      </c>
      <c r="C27" s="152"/>
      <c r="D27" s="136"/>
      <c r="E27" s="136"/>
      <c r="F27" s="136"/>
      <c r="G27" s="110"/>
      <c r="H27" s="154"/>
      <c r="I27" s="87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s="8" customFormat="1" ht="11.25" customHeight="1">
      <c r="A28" s="108" t="s">
        <v>141</v>
      </c>
      <c r="B28" s="103" t="s">
        <v>581</v>
      </c>
      <c r="C28" s="103">
        <v>892</v>
      </c>
      <c r="D28" s="108" t="s">
        <v>108</v>
      </c>
      <c r="E28" s="108" t="s">
        <v>240</v>
      </c>
      <c r="F28" s="110"/>
      <c r="G28" s="110"/>
      <c r="H28" s="109">
        <f>SUM(H29)</f>
        <v>251.9</v>
      </c>
      <c r="I28" s="8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8" customFormat="1" ht="12" customHeight="1">
      <c r="A29" s="115" t="s">
        <v>142</v>
      </c>
      <c r="B29" s="116" t="s">
        <v>569</v>
      </c>
      <c r="C29" s="113">
        <v>892</v>
      </c>
      <c r="D29" s="110" t="s">
        <v>108</v>
      </c>
      <c r="E29" s="110" t="s">
        <v>240</v>
      </c>
      <c r="F29" s="110" t="s">
        <v>153</v>
      </c>
      <c r="G29" s="110"/>
      <c r="H29" s="99">
        <v>251.9</v>
      </c>
      <c r="I29" s="8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spans="1:27" s="8" customFormat="1" ht="12" customHeight="1" hidden="1">
      <c r="A30" s="108" t="s">
        <v>142</v>
      </c>
      <c r="B30" s="105" t="s">
        <v>132</v>
      </c>
      <c r="C30" s="103">
        <v>892</v>
      </c>
      <c r="D30" s="108" t="s">
        <v>108</v>
      </c>
      <c r="E30" s="108" t="s">
        <v>240</v>
      </c>
      <c r="F30" s="108" t="s">
        <v>131</v>
      </c>
      <c r="G30" s="108" t="s">
        <v>133</v>
      </c>
      <c r="H30" s="109">
        <f>SUM(H31)</f>
        <v>214.3</v>
      </c>
      <c r="I30" s="8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8" customFormat="1" ht="14.25" customHeight="1" hidden="1">
      <c r="A31" s="108" t="s">
        <v>142</v>
      </c>
      <c r="B31" s="105" t="s">
        <v>350</v>
      </c>
      <c r="C31" s="103">
        <v>892</v>
      </c>
      <c r="D31" s="108" t="s">
        <v>108</v>
      </c>
      <c r="E31" s="108" t="s">
        <v>240</v>
      </c>
      <c r="F31" s="108" t="s">
        <v>131</v>
      </c>
      <c r="G31" s="108" t="s">
        <v>145</v>
      </c>
      <c r="H31" s="109">
        <f>SUM(H32)</f>
        <v>214.3</v>
      </c>
      <c r="I31" s="8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8" customFormat="1" ht="12" customHeight="1" hidden="1">
      <c r="A32" s="110" t="s">
        <v>143</v>
      </c>
      <c r="B32" s="107" t="s">
        <v>348</v>
      </c>
      <c r="C32" s="113">
        <v>892</v>
      </c>
      <c r="D32" s="110" t="s">
        <v>108</v>
      </c>
      <c r="E32" s="110" t="s">
        <v>240</v>
      </c>
      <c r="F32" s="110" t="s">
        <v>131</v>
      </c>
      <c r="G32" s="110" t="s">
        <v>150</v>
      </c>
      <c r="H32" s="99">
        <v>214.3</v>
      </c>
      <c r="I32" s="8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spans="1:27" s="24" customFormat="1" ht="12" customHeight="1">
      <c r="A33" s="108" t="s">
        <v>158</v>
      </c>
      <c r="B33" s="103" t="s">
        <v>251</v>
      </c>
      <c r="C33" s="103">
        <v>892</v>
      </c>
      <c r="D33" s="108" t="s">
        <v>108</v>
      </c>
      <c r="E33" s="108" t="s">
        <v>252</v>
      </c>
      <c r="F33" s="108"/>
      <c r="G33" s="108"/>
      <c r="H33" s="109">
        <f>H34+H37+H53</f>
        <v>3647.2</v>
      </c>
      <c r="I33" s="87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</row>
    <row r="34" spans="1:27" s="24" customFormat="1" ht="12" customHeight="1">
      <c r="A34" s="145" t="s">
        <v>159</v>
      </c>
      <c r="B34" s="137" t="s">
        <v>565</v>
      </c>
      <c r="C34" s="141">
        <v>892</v>
      </c>
      <c r="D34" s="145" t="s">
        <v>108</v>
      </c>
      <c r="E34" s="145" t="s">
        <v>252</v>
      </c>
      <c r="F34" s="145" t="s">
        <v>568</v>
      </c>
      <c r="G34" s="108"/>
      <c r="H34" s="146">
        <v>2256.6</v>
      </c>
      <c r="I34" s="87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</row>
    <row r="35" spans="1:27" s="24" customFormat="1" ht="12" customHeight="1">
      <c r="A35" s="135"/>
      <c r="B35" s="139" t="s">
        <v>566</v>
      </c>
      <c r="C35" s="143"/>
      <c r="D35" s="135"/>
      <c r="E35" s="135"/>
      <c r="F35" s="135"/>
      <c r="G35" s="108"/>
      <c r="H35" s="148"/>
      <c r="I35" s="87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</row>
    <row r="36" spans="1:27" s="24" customFormat="1" ht="12" customHeight="1">
      <c r="A36" s="136"/>
      <c r="B36" s="140" t="s">
        <v>567</v>
      </c>
      <c r="C36" s="144"/>
      <c r="D36" s="136"/>
      <c r="E36" s="136"/>
      <c r="F36" s="136"/>
      <c r="G36" s="108"/>
      <c r="H36" s="149"/>
      <c r="I36" s="87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</row>
    <row r="37" spans="1:27" ht="12" customHeight="1">
      <c r="A37" s="110" t="s">
        <v>241</v>
      </c>
      <c r="B37" s="112" t="s">
        <v>570</v>
      </c>
      <c r="C37" s="113">
        <v>892</v>
      </c>
      <c r="D37" s="110" t="s">
        <v>108</v>
      </c>
      <c r="E37" s="110" t="s">
        <v>252</v>
      </c>
      <c r="F37" s="110" t="s">
        <v>133</v>
      </c>
      <c r="G37" s="110"/>
      <c r="H37" s="99">
        <v>1384</v>
      </c>
      <c r="I37" s="87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" customHeight="1" hidden="1">
      <c r="A38" s="108" t="s">
        <v>159</v>
      </c>
      <c r="B38" s="105" t="s">
        <v>132</v>
      </c>
      <c r="C38" s="103">
        <v>892</v>
      </c>
      <c r="D38" s="108" t="s">
        <v>108</v>
      </c>
      <c r="E38" s="108" t="s">
        <v>252</v>
      </c>
      <c r="F38" s="108" t="s">
        <v>131</v>
      </c>
      <c r="G38" s="108" t="s">
        <v>133</v>
      </c>
      <c r="H38" s="109">
        <f>SUM(H39,H42,H49)</f>
        <v>3281.3</v>
      </c>
      <c r="I38" s="87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2" customHeight="1" hidden="1">
      <c r="A39" s="108" t="s">
        <v>160</v>
      </c>
      <c r="B39" s="105" t="s">
        <v>349</v>
      </c>
      <c r="C39" s="103">
        <v>892</v>
      </c>
      <c r="D39" s="108" t="s">
        <v>108</v>
      </c>
      <c r="E39" s="108" t="s">
        <v>252</v>
      </c>
      <c r="F39" s="108" t="s">
        <v>131</v>
      </c>
      <c r="G39" s="108" t="s">
        <v>144</v>
      </c>
      <c r="H39" s="109">
        <f>SUM(H40,H41)</f>
        <v>1805</v>
      </c>
      <c r="I39" s="87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2" customHeight="1" hidden="1">
      <c r="A40" s="110" t="s">
        <v>161</v>
      </c>
      <c r="B40" s="107" t="s">
        <v>107</v>
      </c>
      <c r="C40" s="113">
        <v>892</v>
      </c>
      <c r="D40" s="110" t="s">
        <v>108</v>
      </c>
      <c r="E40" s="110" t="s">
        <v>252</v>
      </c>
      <c r="F40" s="110" t="s">
        <v>131</v>
      </c>
      <c r="G40" s="110" t="s">
        <v>136</v>
      </c>
      <c r="H40" s="99">
        <v>1390.3</v>
      </c>
      <c r="I40" s="88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" customHeight="1" hidden="1">
      <c r="A41" s="110" t="s">
        <v>162</v>
      </c>
      <c r="B41" s="107" t="s">
        <v>346</v>
      </c>
      <c r="C41" s="113">
        <v>892</v>
      </c>
      <c r="D41" s="110" t="s">
        <v>108</v>
      </c>
      <c r="E41" s="110" t="s">
        <v>252</v>
      </c>
      <c r="F41" s="110" t="s">
        <v>131</v>
      </c>
      <c r="G41" s="110" t="s">
        <v>138</v>
      </c>
      <c r="H41" s="99">
        <v>414.7</v>
      </c>
      <c r="I41" s="88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2" customHeight="1" hidden="1">
      <c r="A42" s="108" t="s">
        <v>245</v>
      </c>
      <c r="B42" s="105" t="s">
        <v>350</v>
      </c>
      <c r="C42" s="103">
        <v>892</v>
      </c>
      <c r="D42" s="108" t="s">
        <v>108</v>
      </c>
      <c r="E42" s="108" t="s">
        <v>252</v>
      </c>
      <c r="F42" s="108" t="s">
        <v>131</v>
      </c>
      <c r="G42" s="108" t="s">
        <v>145</v>
      </c>
      <c r="H42" s="109">
        <f>SUM(H43,H44,H45,H46,H47,H48)</f>
        <v>1421.3000000000002</v>
      </c>
      <c r="I42" s="87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 hidden="1">
      <c r="A43" s="110" t="s">
        <v>246</v>
      </c>
      <c r="B43" s="107" t="s">
        <v>109</v>
      </c>
      <c r="C43" s="113">
        <v>892</v>
      </c>
      <c r="D43" s="110" t="s">
        <v>108</v>
      </c>
      <c r="E43" s="110" t="s">
        <v>252</v>
      </c>
      <c r="F43" s="110" t="s">
        <v>131</v>
      </c>
      <c r="G43" s="110" t="s">
        <v>146</v>
      </c>
      <c r="H43" s="99">
        <v>159.7</v>
      </c>
      <c r="I43" s="88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" customHeight="1" hidden="1">
      <c r="A44" s="110" t="s">
        <v>247</v>
      </c>
      <c r="B44" s="107" t="s">
        <v>10</v>
      </c>
      <c r="C44" s="113">
        <v>892</v>
      </c>
      <c r="D44" s="110" t="s">
        <v>108</v>
      </c>
      <c r="E44" s="110" t="s">
        <v>252</v>
      </c>
      <c r="F44" s="110" t="s">
        <v>131</v>
      </c>
      <c r="G44" s="110" t="s">
        <v>168</v>
      </c>
      <c r="H44" s="99">
        <v>0</v>
      </c>
      <c r="I44" s="88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2" customHeight="1" hidden="1">
      <c r="A45" s="110" t="s">
        <v>247</v>
      </c>
      <c r="B45" s="107" t="s">
        <v>110</v>
      </c>
      <c r="C45" s="113">
        <v>892</v>
      </c>
      <c r="D45" s="110" t="s">
        <v>108</v>
      </c>
      <c r="E45" s="110" t="s">
        <v>252</v>
      </c>
      <c r="F45" s="110" t="s">
        <v>131</v>
      </c>
      <c r="G45" s="110" t="s">
        <v>147</v>
      </c>
      <c r="H45" s="99">
        <v>247.9</v>
      </c>
      <c r="I45" s="88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2" customHeight="1" hidden="1">
      <c r="A46" s="110" t="s">
        <v>248</v>
      </c>
      <c r="B46" s="107" t="s">
        <v>111</v>
      </c>
      <c r="C46" s="113">
        <v>892</v>
      </c>
      <c r="D46" s="110" t="s">
        <v>108</v>
      </c>
      <c r="E46" s="110" t="s">
        <v>252</v>
      </c>
      <c r="F46" s="110" t="s">
        <v>131</v>
      </c>
      <c r="G46" s="110" t="s">
        <v>148</v>
      </c>
      <c r="H46" s="99">
        <v>380.5</v>
      </c>
      <c r="I46" s="88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" customHeight="1" hidden="1">
      <c r="A47" s="110" t="s">
        <v>249</v>
      </c>
      <c r="B47" s="107" t="s">
        <v>347</v>
      </c>
      <c r="C47" s="113">
        <v>892</v>
      </c>
      <c r="D47" s="110" t="s">
        <v>108</v>
      </c>
      <c r="E47" s="110" t="s">
        <v>252</v>
      </c>
      <c r="F47" s="110" t="s">
        <v>131</v>
      </c>
      <c r="G47" s="110" t="s">
        <v>149</v>
      </c>
      <c r="H47" s="99">
        <v>190.8</v>
      </c>
      <c r="I47" s="88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" customHeight="1" hidden="1">
      <c r="A48" s="110" t="s">
        <v>250</v>
      </c>
      <c r="B48" s="107" t="s">
        <v>348</v>
      </c>
      <c r="C48" s="113">
        <v>892</v>
      </c>
      <c r="D48" s="110" t="s">
        <v>108</v>
      </c>
      <c r="E48" s="110" t="s">
        <v>252</v>
      </c>
      <c r="F48" s="110" t="s">
        <v>131</v>
      </c>
      <c r="G48" s="110" t="s">
        <v>150</v>
      </c>
      <c r="H48" s="99">
        <v>442.4</v>
      </c>
      <c r="I48" s="8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" customHeight="1" hidden="1">
      <c r="A49" s="108" t="s">
        <v>244</v>
      </c>
      <c r="B49" s="105" t="s">
        <v>112</v>
      </c>
      <c r="C49" s="103">
        <v>892</v>
      </c>
      <c r="D49" s="108" t="s">
        <v>108</v>
      </c>
      <c r="E49" s="108" t="s">
        <v>252</v>
      </c>
      <c r="F49" s="108" t="s">
        <v>131</v>
      </c>
      <c r="G49" s="108" t="s">
        <v>151</v>
      </c>
      <c r="H49" s="109">
        <v>55</v>
      </c>
      <c r="I49" s="87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" customHeight="1" hidden="1">
      <c r="A50" s="108" t="s">
        <v>241</v>
      </c>
      <c r="B50" s="105" t="s">
        <v>152</v>
      </c>
      <c r="C50" s="103">
        <v>892</v>
      </c>
      <c r="D50" s="108" t="s">
        <v>108</v>
      </c>
      <c r="E50" s="108" t="s">
        <v>252</v>
      </c>
      <c r="F50" s="108" t="s">
        <v>131</v>
      </c>
      <c r="G50" s="108" t="s">
        <v>153</v>
      </c>
      <c r="H50" s="109">
        <f>SUM(H51,H52)</f>
        <v>190</v>
      </c>
      <c r="I50" s="87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" customHeight="1" hidden="1">
      <c r="A51" s="110" t="s">
        <v>242</v>
      </c>
      <c r="B51" s="107" t="s">
        <v>154</v>
      </c>
      <c r="C51" s="113">
        <v>892</v>
      </c>
      <c r="D51" s="110" t="s">
        <v>108</v>
      </c>
      <c r="E51" s="110" t="s">
        <v>252</v>
      </c>
      <c r="F51" s="110" t="s">
        <v>131</v>
      </c>
      <c r="G51" s="110" t="s">
        <v>155</v>
      </c>
      <c r="H51" s="99">
        <v>100</v>
      </c>
      <c r="I51" s="88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 hidden="1">
      <c r="A52" s="110" t="s">
        <v>243</v>
      </c>
      <c r="B52" s="107" t="s">
        <v>156</v>
      </c>
      <c r="C52" s="113">
        <v>892</v>
      </c>
      <c r="D52" s="110" t="s">
        <v>108</v>
      </c>
      <c r="E52" s="110" t="s">
        <v>252</v>
      </c>
      <c r="F52" s="110" t="s">
        <v>131</v>
      </c>
      <c r="G52" s="110" t="s">
        <v>157</v>
      </c>
      <c r="H52" s="99">
        <v>90</v>
      </c>
      <c r="I52" s="88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1.25" customHeight="1">
      <c r="A53" s="110" t="s">
        <v>450</v>
      </c>
      <c r="B53" s="112" t="s">
        <v>571</v>
      </c>
      <c r="C53" s="113">
        <v>892</v>
      </c>
      <c r="D53" s="110" t="s">
        <v>108</v>
      </c>
      <c r="E53" s="110" t="s">
        <v>252</v>
      </c>
      <c r="F53" s="110" t="s">
        <v>572</v>
      </c>
      <c r="G53" s="110"/>
      <c r="H53" s="99">
        <v>6.6</v>
      </c>
      <c r="I53" s="88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2" customHeight="1">
      <c r="A54" s="110"/>
      <c r="B54" s="103" t="s">
        <v>470</v>
      </c>
      <c r="C54" s="103">
        <v>971</v>
      </c>
      <c r="D54" s="110"/>
      <c r="E54" s="110"/>
      <c r="F54" s="110"/>
      <c r="G54" s="110"/>
      <c r="H54" s="99"/>
      <c r="I54" s="88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1.25" customHeight="1">
      <c r="A55" s="150" t="s">
        <v>163</v>
      </c>
      <c r="B55" s="131" t="s">
        <v>582</v>
      </c>
      <c r="C55" s="131">
        <v>971</v>
      </c>
      <c r="D55" s="150" t="s">
        <v>121</v>
      </c>
      <c r="E55" s="150"/>
      <c r="F55" s="150"/>
      <c r="G55" s="108"/>
      <c r="H55" s="153">
        <f>SUM(H58,H66,H99)</f>
        <v>15397.399999999998</v>
      </c>
      <c r="I55" s="87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1.25" customHeight="1">
      <c r="A56" s="134"/>
      <c r="B56" s="142" t="s">
        <v>584</v>
      </c>
      <c r="C56" s="142"/>
      <c r="D56" s="134"/>
      <c r="E56" s="134"/>
      <c r="F56" s="134"/>
      <c r="G56" s="108"/>
      <c r="H56" s="147"/>
      <c r="I56" s="87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0.5" customHeight="1">
      <c r="A57" s="155"/>
      <c r="B57" s="151" t="s">
        <v>583</v>
      </c>
      <c r="C57" s="151"/>
      <c r="D57" s="155"/>
      <c r="E57" s="155"/>
      <c r="F57" s="155"/>
      <c r="G57" s="108"/>
      <c r="H57" s="154"/>
      <c r="I57" s="87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3.5" customHeight="1">
      <c r="A58" s="108" t="s">
        <v>164</v>
      </c>
      <c r="B58" s="103" t="s">
        <v>171</v>
      </c>
      <c r="C58" s="103">
        <v>971</v>
      </c>
      <c r="D58" s="108" t="s">
        <v>121</v>
      </c>
      <c r="E58" s="108" t="s">
        <v>253</v>
      </c>
      <c r="F58" s="108"/>
      <c r="G58" s="108"/>
      <c r="H58" s="109">
        <f>SUM(H59)</f>
        <v>1044.3</v>
      </c>
      <c r="I58" s="87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1.25" customHeight="1">
      <c r="A59" s="145" t="s">
        <v>165</v>
      </c>
      <c r="B59" s="137" t="s">
        <v>565</v>
      </c>
      <c r="C59" s="141">
        <v>971</v>
      </c>
      <c r="D59" s="145" t="s">
        <v>121</v>
      </c>
      <c r="E59" s="145" t="s">
        <v>253</v>
      </c>
      <c r="F59" s="145" t="s">
        <v>568</v>
      </c>
      <c r="G59" s="110"/>
      <c r="H59" s="146">
        <v>1044.3</v>
      </c>
      <c r="I59" s="87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2" customHeight="1" hidden="1">
      <c r="A60" s="134" t="s">
        <v>164</v>
      </c>
      <c r="B60" s="156" t="s">
        <v>132</v>
      </c>
      <c r="C60" s="142">
        <v>971</v>
      </c>
      <c r="D60" s="134" t="s">
        <v>121</v>
      </c>
      <c r="E60" s="134" t="s">
        <v>253</v>
      </c>
      <c r="F60" s="134" t="s">
        <v>131</v>
      </c>
      <c r="G60" s="108" t="s">
        <v>133</v>
      </c>
      <c r="H60" s="147">
        <f>SUM(H61)</f>
        <v>824</v>
      </c>
      <c r="I60" s="87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2" customHeight="1" hidden="1">
      <c r="A61" s="134" t="s">
        <v>165</v>
      </c>
      <c r="B61" s="156" t="s">
        <v>349</v>
      </c>
      <c r="C61" s="142">
        <v>971</v>
      </c>
      <c r="D61" s="134" t="s">
        <v>121</v>
      </c>
      <c r="E61" s="134" t="s">
        <v>253</v>
      </c>
      <c r="F61" s="134" t="s">
        <v>131</v>
      </c>
      <c r="G61" s="108" t="s">
        <v>144</v>
      </c>
      <c r="H61" s="147">
        <f>SUM(H62,H63)</f>
        <v>824</v>
      </c>
      <c r="I61" s="87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2" customHeight="1" hidden="1">
      <c r="A62" s="135" t="s">
        <v>166</v>
      </c>
      <c r="B62" s="157" t="s">
        <v>107</v>
      </c>
      <c r="C62" s="143">
        <v>971</v>
      </c>
      <c r="D62" s="135" t="s">
        <v>121</v>
      </c>
      <c r="E62" s="135" t="s">
        <v>253</v>
      </c>
      <c r="F62" s="135" t="s">
        <v>131</v>
      </c>
      <c r="G62" s="110" t="s">
        <v>136</v>
      </c>
      <c r="H62" s="148">
        <v>681.5</v>
      </c>
      <c r="I62" s="87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" customHeight="1" hidden="1">
      <c r="A63" s="135" t="s">
        <v>167</v>
      </c>
      <c r="B63" s="157" t="s">
        <v>346</v>
      </c>
      <c r="C63" s="143">
        <v>971</v>
      </c>
      <c r="D63" s="135" t="s">
        <v>121</v>
      </c>
      <c r="E63" s="135" t="s">
        <v>253</v>
      </c>
      <c r="F63" s="135" t="s">
        <v>131</v>
      </c>
      <c r="G63" s="110" t="s">
        <v>138</v>
      </c>
      <c r="H63" s="148">
        <v>142.5</v>
      </c>
      <c r="I63" s="87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2" customHeight="1">
      <c r="A64" s="135"/>
      <c r="B64" s="157" t="s">
        <v>566</v>
      </c>
      <c r="C64" s="143"/>
      <c r="D64" s="135"/>
      <c r="E64" s="135"/>
      <c r="F64" s="135"/>
      <c r="G64" s="110"/>
      <c r="H64" s="148"/>
      <c r="I64" s="87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2" customHeight="1">
      <c r="A65" s="136"/>
      <c r="B65" s="152" t="s">
        <v>567</v>
      </c>
      <c r="C65" s="144"/>
      <c r="D65" s="136"/>
      <c r="E65" s="136"/>
      <c r="F65" s="136"/>
      <c r="G65" s="110"/>
      <c r="H65" s="149"/>
      <c r="I65" s="87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2" customHeight="1">
      <c r="A66" s="150" t="s">
        <v>170</v>
      </c>
      <c r="B66" s="131" t="s">
        <v>254</v>
      </c>
      <c r="C66" s="131">
        <v>971</v>
      </c>
      <c r="D66" s="150" t="s">
        <v>121</v>
      </c>
      <c r="E66" s="150" t="s">
        <v>256</v>
      </c>
      <c r="F66" s="150"/>
      <c r="G66" s="108"/>
      <c r="H66" s="153">
        <f>H68+H71+H85</f>
        <v>14347.8</v>
      </c>
      <c r="I66" s="87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1.25" customHeight="1">
      <c r="A67" s="155"/>
      <c r="B67" s="151" t="s">
        <v>255</v>
      </c>
      <c r="C67" s="151"/>
      <c r="D67" s="155"/>
      <c r="E67" s="155"/>
      <c r="F67" s="155"/>
      <c r="G67" s="108"/>
      <c r="H67" s="154"/>
      <c r="I67" s="87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1.25" customHeight="1">
      <c r="A68" s="145" t="s">
        <v>172</v>
      </c>
      <c r="B68" s="137" t="s">
        <v>565</v>
      </c>
      <c r="C68" s="141">
        <v>971</v>
      </c>
      <c r="D68" s="145" t="s">
        <v>121</v>
      </c>
      <c r="E68" s="145" t="s">
        <v>256</v>
      </c>
      <c r="F68" s="145" t="s">
        <v>568</v>
      </c>
      <c r="G68" s="110"/>
      <c r="H68" s="146">
        <v>11853.6</v>
      </c>
      <c r="I68" s="87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1.25" customHeight="1">
      <c r="A69" s="135"/>
      <c r="B69" s="139" t="s">
        <v>566</v>
      </c>
      <c r="C69" s="143"/>
      <c r="D69" s="135"/>
      <c r="E69" s="135"/>
      <c r="F69" s="135"/>
      <c r="G69" s="110"/>
      <c r="H69" s="148"/>
      <c r="I69" s="87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1.25" customHeight="1">
      <c r="A70" s="136"/>
      <c r="B70" s="140" t="s">
        <v>567</v>
      </c>
      <c r="C70" s="144"/>
      <c r="D70" s="136"/>
      <c r="E70" s="136"/>
      <c r="F70" s="136"/>
      <c r="G70" s="110"/>
      <c r="H70" s="149"/>
      <c r="I70" s="87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" customHeight="1">
      <c r="A71" s="110" t="s">
        <v>263</v>
      </c>
      <c r="B71" s="112" t="s">
        <v>570</v>
      </c>
      <c r="C71" s="113">
        <v>971</v>
      </c>
      <c r="D71" s="110" t="s">
        <v>121</v>
      </c>
      <c r="E71" s="110" t="s">
        <v>256</v>
      </c>
      <c r="F71" s="110" t="s">
        <v>133</v>
      </c>
      <c r="G71" s="110"/>
      <c r="H71" s="99">
        <v>2474.2</v>
      </c>
      <c r="I71" s="87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" customHeight="1" hidden="1">
      <c r="A72" s="108" t="s">
        <v>172</v>
      </c>
      <c r="B72" s="105" t="s">
        <v>132</v>
      </c>
      <c r="C72" s="103">
        <v>971</v>
      </c>
      <c r="D72" s="108" t="s">
        <v>121</v>
      </c>
      <c r="E72" s="108" t="s">
        <v>256</v>
      </c>
      <c r="F72" s="108" t="s">
        <v>131</v>
      </c>
      <c r="G72" s="108" t="s">
        <v>133</v>
      </c>
      <c r="H72" s="109">
        <f>SUM(H73,H76,H81)</f>
        <v>10151.400000000001</v>
      </c>
      <c r="I72" s="87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1.25" customHeight="1" hidden="1">
      <c r="A73" s="108" t="s">
        <v>173</v>
      </c>
      <c r="B73" s="105" t="s">
        <v>349</v>
      </c>
      <c r="C73" s="103">
        <v>971</v>
      </c>
      <c r="D73" s="108" t="s">
        <v>121</v>
      </c>
      <c r="E73" s="108" t="s">
        <v>256</v>
      </c>
      <c r="F73" s="108" t="s">
        <v>131</v>
      </c>
      <c r="G73" s="108" t="s">
        <v>144</v>
      </c>
      <c r="H73" s="109">
        <f>SUM(H74,H75)</f>
        <v>8319.1</v>
      </c>
      <c r="I73" s="87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" customHeight="1" hidden="1">
      <c r="A74" s="110" t="s">
        <v>174</v>
      </c>
      <c r="B74" s="107" t="s">
        <v>107</v>
      </c>
      <c r="C74" s="113">
        <v>971</v>
      </c>
      <c r="D74" s="110" t="s">
        <v>121</v>
      </c>
      <c r="E74" s="110" t="s">
        <v>256</v>
      </c>
      <c r="F74" s="110" t="s">
        <v>131</v>
      </c>
      <c r="G74" s="110" t="s">
        <v>136</v>
      </c>
      <c r="H74" s="99">
        <v>6406.1</v>
      </c>
      <c r="I74" s="88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" customHeight="1" hidden="1">
      <c r="A75" s="110" t="s">
        <v>175</v>
      </c>
      <c r="B75" s="107" t="s">
        <v>346</v>
      </c>
      <c r="C75" s="113">
        <v>971</v>
      </c>
      <c r="D75" s="110" t="s">
        <v>121</v>
      </c>
      <c r="E75" s="110" t="s">
        <v>256</v>
      </c>
      <c r="F75" s="110" t="s">
        <v>131</v>
      </c>
      <c r="G75" s="110" t="s">
        <v>138</v>
      </c>
      <c r="H75" s="99">
        <v>1913</v>
      </c>
      <c r="I75" s="88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" customHeight="1" hidden="1">
      <c r="A76" s="108" t="s">
        <v>257</v>
      </c>
      <c r="B76" s="105" t="s">
        <v>350</v>
      </c>
      <c r="C76" s="103">
        <v>971</v>
      </c>
      <c r="D76" s="108" t="s">
        <v>121</v>
      </c>
      <c r="E76" s="108" t="s">
        <v>256</v>
      </c>
      <c r="F76" s="108" t="s">
        <v>131</v>
      </c>
      <c r="G76" s="108" t="s">
        <v>145</v>
      </c>
      <c r="H76" s="109">
        <f>SUM(H77,H78,H79,H80)</f>
        <v>1797.3000000000002</v>
      </c>
      <c r="I76" s="87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" customHeight="1" hidden="1">
      <c r="A77" s="110" t="s">
        <v>258</v>
      </c>
      <c r="B77" s="107" t="s">
        <v>109</v>
      </c>
      <c r="C77" s="113">
        <v>971</v>
      </c>
      <c r="D77" s="110" t="s">
        <v>121</v>
      </c>
      <c r="E77" s="110" t="s">
        <v>256</v>
      </c>
      <c r="F77" s="110" t="s">
        <v>131</v>
      </c>
      <c r="G77" s="110" t="s">
        <v>146</v>
      </c>
      <c r="H77" s="99">
        <v>440.9</v>
      </c>
      <c r="I77" s="88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2" customHeight="1" hidden="1">
      <c r="A78" s="110" t="s">
        <v>259</v>
      </c>
      <c r="B78" s="107" t="s">
        <v>10</v>
      </c>
      <c r="C78" s="113">
        <v>971</v>
      </c>
      <c r="D78" s="110" t="s">
        <v>121</v>
      </c>
      <c r="E78" s="110" t="s">
        <v>256</v>
      </c>
      <c r="F78" s="110" t="s">
        <v>131</v>
      </c>
      <c r="G78" s="110" t="s">
        <v>168</v>
      </c>
      <c r="H78" s="99">
        <v>463.5</v>
      </c>
      <c r="I78" s="8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" customHeight="1" hidden="1">
      <c r="A79" s="110" t="s">
        <v>260</v>
      </c>
      <c r="B79" s="107" t="s">
        <v>347</v>
      </c>
      <c r="C79" s="113">
        <v>971</v>
      </c>
      <c r="D79" s="110" t="s">
        <v>121</v>
      </c>
      <c r="E79" s="110" t="s">
        <v>256</v>
      </c>
      <c r="F79" s="110" t="s">
        <v>131</v>
      </c>
      <c r="G79" s="110" t="s">
        <v>149</v>
      </c>
      <c r="H79" s="99">
        <v>346</v>
      </c>
      <c r="I79" s="88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2" customHeight="1" hidden="1">
      <c r="A80" s="110" t="s">
        <v>261</v>
      </c>
      <c r="B80" s="107" t="s">
        <v>348</v>
      </c>
      <c r="C80" s="113">
        <v>971</v>
      </c>
      <c r="D80" s="110" t="s">
        <v>121</v>
      </c>
      <c r="E80" s="110" t="s">
        <v>256</v>
      </c>
      <c r="F80" s="110" t="s">
        <v>131</v>
      </c>
      <c r="G80" s="110" t="s">
        <v>150</v>
      </c>
      <c r="H80" s="99">
        <v>546.9</v>
      </c>
      <c r="I80" s="88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.75" customHeight="1" hidden="1">
      <c r="A81" s="108" t="s">
        <v>262</v>
      </c>
      <c r="B81" s="105" t="s">
        <v>112</v>
      </c>
      <c r="C81" s="103">
        <v>971</v>
      </c>
      <c r="D81" s="108" t="s">
        <v>121</v>
      </c>
      <c r="E81" s="108" t="s">
        <v>256</v>
      </c>
      <c r="F81" s="108" t="s">
        <v>131</v>
      </c>
      <c r="G81" s="108" t="s">
        <v>151</v>
      </c>
      <c r="H81" s="109">
        <v>35</v>
      </c>
      <c r="I81" s="87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 customHeight="1" hidden="1">
      <c r="A82" s="108" t="s">
        <v>263</v>
      </c>
      <c r="B82" s="105" t="s">
        <v>152</v>
      </c>
      <c r="C82" s="103">
        <v>971</v>
      </c>
      <c r="D82" s="108" t="s">
        <v>121</v>
      </c>
      <c r="E82" s="108" t="s">
        <v>256</v>
      </c>
      <c r="F82" s="108" t="s">
        <v>131</v>
      </c>
      <c r="G82" s="108" t="s">
        <v>153</v>
      </c>
      <c r="H82" s="109">
        <f>SUM(H83,H84)</f>
        <v>560</v>
      </c>
      <c r="I82" s="87"/>
      <c r="J82" s="68"/>
      <c r="K82" s="68"/>
      <c r="L82" s="68"/>
      <c r="M82" s="68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2.75" customHeight="1" hidden="1">
      <c r="A83" s="110" t="s">
        <v>264</v>
      </c>
      <c r="B83" s="107" t="s">
        <v>154</v>
      </c>
      <c r="C83" s="113">
        <v>971</v>
      </c>
      <c r="D83" s="110" t="s">
        <v>121</v>
      </c>
      <c r="E83" s="110" t="s">
        <v>256</v>
      </c>
      <c r="F83" s="110" t="s">
        <v>131</v>
      </c>
      <c r="G83" s="110" t="s">
        <v>155</v>
      </c>
      <c r="H83" s="99">
        <v>260</v>
      </c>
      <c r="I83" s="88"/>
      <c r="J83" s="68"/>
      <c r="K83" s="68"/>
      <c r="L83" s="68"/>
      <c r="M83" s="68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.75" customHeight="1" hidden="1">
      <c r="A84" s="110" t="s">
        <v>265</v>
      </c>
      <c r="B84" s="107" t="s">
        <v>156</v>
      </c>
      <c r="C84" s="113">
        <v>971</v>
      </c>
      <c r="D84" s="110" t="s">
        <v>121</v>
      </c>
      <c r="E84" s="110" t="s">
        <v>256</v>
      </c>
      <c r="F84" s="110" t="s">
        <v>131</v>
      </c>
      <c r="G84" s="110" t="s">
        <v>157</v>
      </c>
      <c r="H84" s="99">
        <v>300</v>
      </c>
      <c r="I84" s="88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 customHeight="1">
      <c r="A85" s="110" t="s">
        <v>451</v>
      </c>
      <c r="B85" s="112" t="s">
        <v>571</v>
      </c>
      <c r="C85" s="113">
        <v>971</v>
      </c>
      <c r="D85" s="110" t="s">
        <v>121</v>
      </c>
      <c r="E85" s="110" t="s">
        <v>256</v>
      </c>
      <c r="F85" s="110" t="s">
        <v>572</v>
      </c>
      <c r="G85" s="110"/>
      <c r="H85" s="99">
        <v>20</v>
      </c>
      <c r="I85" s="88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</row>
    <row r="86" spans="1:27" ht="15" customHeight="1" hidden="1">
      <c r="A86" s="108" t="s">
        <v>267</v>
      </c>
      <c r="B86" s="103" t="s">
        <v>312</v>
      </c>
      <c r="C86" s="103">
        <v>971</v>
      </c>
      <c r="D86" s="108" t="s">
        <v>121</v>
      </c>
      <c r="E86" s="108" t="s">
        <v>266</v>
      </c>
      <c r="F86" s="108"/>
      <c r="G86" s="108"/>
      <c r="H86" s="109">
        <f>SUM(H87)</f>
        <v>1817.2</v>
      </c>
      <c r="I86" s="87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1.25" customHeight="1" hidden="1">
      <c r="A87" s="110" t="s">
        <v>267</v>
      </c>
      <c r="B87" s="112" t="s">
        <v>298</v>
      </c>
      <c r="C87" s="113">
        <v>971</v>
      </c>
      <c r="D87" s="110" t="s">
        <v>121</v>
      </c>
      <c r="E87" s="110" t="s">
        <v>266</v>
      </c>
      <c r="F87" s="110" t="s">
        <v>169</v>
      </c>
      <c r="G87" s="110"/>
      <c r="H87" s="99">
        <f>SUM(H89,H96)</f>
        <v>1817.2</v>
      </c>
      <c r="I87" s="87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0.5" customHeight="1" hidden="1">
      <c r="A88" s="110"/>
      <c r="B88" s="112" t="s">
        <v>299</v>
      </c>
      <c r="C88" s="107"/>
      <c r="D88" s="110"/>
      <c r="E88" s="110"/>
      <c r="F88" s="110"/>
      <c r="G88" s="110"/>
      <c r="H88" s="99"/>
      <c r="I88" s="87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1.25" customHeight="1" hidden="1">
      <c r="A89" s="108" t="s">
        <v>268</v>
      </c>
      <c r="B89" s="105" t="s">
        <v>132</v>
      </c>
      <c r="C89" s="103">
        <v>971</v>
      </c>
      <c r="D89" s="108" t="s">
        <v>121</v>
      </c>
      <c r="E89" s="108" t="s">
        <v>266</v>
      </c>
      <c r="F89" s="108" t="s">
        <v>169</v>
      </c>
      <c r="G89" s="108" t="s">
        <v>133</v>
      </c>
      <c r="H89" s="109">
        <f>SUM(H90,H93)</f>
        <v>1746</v>
      </c>
      <c r="I89" s="87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2.75" customHeight="1" hidden="1">
      <c r="A90" s="108" t="s">
        <v>269</v>
      </c>
      <c r="B90" s="105" t="s">
        <v>349</v>
      </c>
      <c r="C90" s="103">
        <v>971</v>
      </c>
      <c r="D90" s="108" t="s">
        <v>121</v>
      </c>
      <c r="E90" s="108" t="s">
        <v>266</v>
      </c>
      <c r="F90" s="108" t="s">
        <v>169</v>
      </c>
      <c r="G90" s="108" t="s">
        <v>144</v>
      </c>
      <c r="H90" s="109">
        <f>SUM(H91,H92)</f>
        <v>1695.7</v>
      </c>
      <c r="I90" s="87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2.75" customHeight="1" hidden="1">
      <c r="A91" s="110" t="s">
        <v>270</v>
      </c>
      <c r="B91" s="107" t="s">
        <v>107</v>
      </c>
      <c r="C91" s="113">
        <v>971</v>
      </c>
      <c r="D91" s="110" t="s">
        <v>121</v>
      </c>
      <c r="E91" s="110" t="s">
        <v>266</v>
      </c>
      <c r="F91" s="110" t="s">
        <v>169</v>
      </c>
      <c r="G91" s="110" t="s">
        <v>136</v>
      </c>
      <c r="H91" s="99">
        <v>1281.2</v>
      </c>
      <c r="I91" s="88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2.75" customHeight="1" hidden="1">
      <c r="A92" s="110" t="s">
        <v>271</v>
      </c>
      <c r="B92" s="107" t="s">
        <v>346</v>
      </c>
      <c r="C92" s="113">
        <v>971</v>
      </c>
      <c r="D92" s="110" t="s">
        <v>121</v>
      </c>
      <c r="E92" s="110" t="s">
        <v>266</v>
      </c>
      <c r="F92" s="110" t="s">
        <v>169</v>
      </c>
      <c r="G92" s="110" t="s">
        <v>138</v>
      </c>
      <c r="H92" s="99">
        <v>414.5</v>
      </c>
      <c r="I92" s="88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spans="1:27" ht="12.75" customHeight="1" hidden="1">
      <c r="A93" s="108" t="s">
        <v>272</v>
      </c>
      <c r="B93" s="105" t="s">
        <v>350</v>
      </c>
      <c r="C93" s="103">
        <v>971</v>
      </c>
      <c r="D93" s="108" t="s">
        <v>121</v>
      </c>
      <c r="E93" s="108" t="s">
        <v>266</v>
      </c>
      <c r="F93" s="108" t="s">
        <v>169</v>
      </c>
      <c r="G93" s="108" t="s">
        <v>145</v>
      </c>
      <c r="H93" s="109">
        <f>SUM(H94,H95)</f>
        <v>50.300000000000004</v>
      </c>
      <c r="I93" s="87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spans="1:27" ht="12.75" customHeight="1" hidden="1">
      <c r="A94" s="110" t="s">
        <v>273</v>
      </c>
      <c r="B94" s="107" t="s">
        <v>109</v>
      </c>
      <c r="C94" s="113">
        <v>971</v>
      </c>
      <c r="D94" s="110" t="s">
        <v>121</v>
      </c>
      <c r="E94" s="110" t="s">
        <v>266</v>
      </c>
      <c r="F94" s="110" t="s">
        <v>169</v>
      </c>
      <c r="G94" s="110" t="s">
        <v>146</v>
      </c>
      <c r="H94" s="99">
        <v>13.6</v>
      </c>
      <c r="I94" s="87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spans="1:27" ht="12.75" customHeight="1" hidden="1">
      <c r="A95" s="110" t="s">
        <v>322</v>
      </c>
      <c r="B95" s="107" t="s">
        <v>10</v>
      </c>
      <c r="C95" s="113">
        <v>971</v>
      </c>
      <c r="D95" s="110" t="s">
        <v>121</v>
      </c>
      <c r="E95" s="110" t="s">
        <v>266</v>
      </c>
      <c r="F95" s="110" t="s">
        <v>169</v>
      </c>
      <c r="G95" s="110" t="s">
        <v>168</v>
      </c>
      <c r="H95" s="99">
        <v>36.7</v>
      </c>
      <c r="I95" s="88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</row>
    <row r="96" spans="1:27" ht="12.75" customHeight="1" hidden="1">
      <c r="A96" s="108" t="s">
        <v>274</v>
      </c>
      <c r="B96" s="105" t="s">
        <v>152</v>
      </c>
      <c r="C96" s="103">
        <v>971</v>
      </c>
      <c r="D96" s="108" t="s">
        <v>121</v>
      </c>
      <c r="E96" s="108" t="s">
        <v>266</v>
      </c>
      <c r="F96" s="108" t="s">
        <v>169</v>
      </c>
      <c r="G96" s="108" t="s">
        <v>153</v>
      </c>
      <c r="H96" s="109">
        <f>SUM(H97,H98)</f>
        <v>71.2</v>
      </c>
      <c r="I96" s="87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</row>
    <row r="97" spans="1:27" ht="12" customHeight="1" hidden="1">
      <c r="A97" s="110" t="s">
        <v>275</v>
      </c>
      <c r="B97" s="107" t="s">
        <v>154</v>
      </c>
      <c r="C97" s="113">
        <v>971</v>
      </c>
      <c r="D97" s="110" t="s">
        <v>121</v>
      </c>
      <c r="E97" s="110" t="s">
        <v>266</v>
      </c>
      <c r="F97" s="110" t="s">
        <v>169</v>
      </c>
      <c r="G97" s="110" t="s">
        <v>155</v>
      </c>
      <c r="H97" s="99">
        <v>30</v>
      </c>
      <c r="I97" s="88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</row>
    <row r="98" spans="1:27" ht="12.75" customHeight="1" hidden="1">
      <c r="A98" s="110" t="s">
        <v>276</v>
      </c>
      <c r="B98" s="107" t="s">
        <v>156</v>
      </c>
      <c r="C98" s="113">
        <v>971</v>
      </c>
      <c r="D98" s="110" t="s">
        <v>121</v>
      </c>
      <c r="E98" s="110" t="s">
        <v>266</v>
      </c>
      <c r="F98" s="110" t="s">
        <v>169</v>
      </c>
      <c r="G98" s="110" t="s">
        <v>157</v>
      </c>
      <c r="H98" s="99">
        <v>41.2</v>
      </c>
      <c r="I98" s="88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</row>
    <row r="99" spans="1:27" ht="11.25" customHeight="1">
      <c r="A99" s="150" t="s">
        <v>267</v>
      </c>
      <c r="B99" s="131" t="s">
        <v>557</v>
      </c>
      <c r="C99" s="131">
        <v>971</v>
      </c>
      <c r="D99" s="150" t="s">
        <v>121</v>
      </c>
      <c r="E99" s="150" t="s">
        <v>495</v>
      </c>
      <c r="F99" s="150"/>
      <c r="G99" s="108"/>
      <c r="H99" s="153">
        <f>SUM(H101)</f>
        <v>5.3</v>
      </c>
      <c r="I99" s="87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:27" ht="12" customHeight="1">
      <c r="A100" s="155"/>
      <c r="B100" s="151" t="s">
        <v>558</v>
      </c>
      <c r="C100" s="151"/>
      <c r="D100" s="155"/>
      <c r="E100" s="155"/>
      <c r="F100" s="155"/>
      <c r="G100" s="108"/>
      <c r="H100" s="154"/>
      <c r="I100" s="87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:27" ht="11.25" customHeight="1">
      <c r="A101" s="110" t="s">
        <v>268</v>
      </c>
      <c r="B101" s="112" t="s">
        <v>570</v>
      </c>
      <c r="C101" s="113">
        <v>971</v>
      </c>
      <c r="D101" s="110" t="s">
        <v>121</v>
      </c>
      <c r="E101" s="110" t="s">
        <v>495</v>
      </c>
      <c r="F101" s="110" t="s">
        <v>133</v>
      </c>
      <c r="G101" s="110"/>
      <c r="H101" s="99">
        <v>5.3</v>
      </c>
      <c r="I101" s="87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2" customHeight="1" hidden="1">
      <c r="A102" s="108" t="s">
        <v>277</v>
      </c>
      <c r="B102" s="105" t="s">
        <v>152</v>
      </c>
      <c r="C102" s="103">
        <v>971</v>
      </c>
      <c r="D102" s="108" t="s">
        <v>121</v>
      </c>
      <c r="E102" s="108" t="s">
        <v>278</v>
      </c>
      <c r="F102" s="108" t="s">
        <v>169</v>
      </c>
      <c r="G102" s="108" t="s">
        <v>153</v>
      </c>
      <c r="H102" s="109">
        <f>SUM(H103)</f>
        <v>63.6</v>
      </c>
      <c r="I102" s="87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  <row r="103" spans="1:27" s="8" customFormat="1" ht="12" customHeight="1" hidden="1" thickBot="1">
      <c r="A103" s="110" t="s">
        <v>279</v>
      </c>
      <c r="B103" s="107" t="s">
        <v>156</v>
      </c>
      <c r="C103" s="113">
        <v>971</v>
      </c>
      <c r="D103" s="110" t="s">
        <v>121</v>
      </c>
      <c r="E103" s="110" t="s">
        <v>278</v>
      </c>
      <c r="F103" s="110" t="s">
        <v>169</v>
      </c>
      <c r="G103" s="110" t="s">
        <v>157</v>
      </c>
      <c r="H103" s="99">
        <v>63.6</v>
      </c>
      <c r="I103" s="8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1.25" customHeight="1" hidden="1" thickTop="1">
      <c r="A104" s="110"/>
      <c r="B104" s="107"/>
      <c r="C104" s="113"/>
      <c r="D104" s="110"/>
      <c r="E104" s="110"/>
      <c r="F104" s="110"/>
      <c r="G104" s="110"/>
      <c r="H104" s="99"/>
      <c r="I104" s="8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1.25" customHeight="1" hidden="1" thickBot="1">
      <c r="A105" s="106"/>
      <c r="B105" s="117"/>
      <c r="C105" s="118"/>
      <c r="D105" s="107"/>
      <c r="E105" s="107"/>
      <c r="F105" s="119"/>
      <c r="G105" s="113"/>
      <c r="H105" s="109" t="s">
        <v>237</v>
      </c>
      <c r="I105" s="87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.75" customHeight="1" hidden="1">
      <c r="A106" s="102" t="s">
        <v>23</v>
      </c>
      <c r="B106" s="103" t="s">
        <v>0</v>
      </c>
      <c r="C106" s="103" t="s">
        <v>99</v>
      </c>
      <c r="D106" s="103" t="s">
        <v>99</v>
      </c>
      <c r="E106" s="103" t="s">
        <v>99</v>
      </c>
      <c r="F106" s="104" t="s">
        <v>99</v>
      </c>
      <c r="G106" s="103"/>
      <c r="H106" s="103" t="s">
        <v>364</v>
      </c>
      <c r="I106" s="87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0.5" customHeight="1" hidden="1">
      <c r="A107" s="102" t="s">
        <v>24</v>
      </c>
      <c r="B107" s="105"/>
      <c r="C107" s="103" t="s">
        <v>106</v>
      </c>
      <c r="D107" s="103" t="s">
        <v>430</v>
      </c>
      <c r="E107" s="103" t="s">
        <v>122</v>
      </c>
      <c r="F107" s="104" t="s">
        <v>100</v>
      </c>
      <c r="G107" s="103" t="s">
        <v>427</v>
      </c>
      <c r="H107" s="103" t="s">
        <v>491</v>
      </c>
      <c r="I107" s="87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9.75" customHeight="1" hidden="1" thickBot="1">
      <c r="A108" s="106"/>
      <c r="B108" s="107"/>
      <c r="C108" s="107"/>
      <c r="D108" s="103" t="s">
        <v>431</v>
      </c>
      <c r="E108" s="103" t="s">
        <v>1</v>
      </c>
      <c r="F108" s="104" t="s">
        <v>101</v>
      </c>
      <c r="G108" s="103"/>
      <c r="H108" s="103" t="s">
        <v>311</v>
      </c>
      <c r="I108" s="87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13.5" customHeight="1">
      <c r="A109" s="106"/>
      <c r="B109" s="132" t="s">
        <v>576</v>
      </c>
      <c r="C109" s="132">
        <v>932</v>
      </c>
      <c r="D109" s="103"/>
      <c r="E109" s="103"/>
      <c r="F109" s="104"/>
      <c r="G109" s="103"/>
      <c r="H109" s="103"/>
      <c r="I109" s="87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" customHeight="1">
      <c r="A110" s="108" t="s">
        <v>351</v>
      </c>
      <c r="B110" s="103" t="s">
        <v>486</v>
      </c>
      <c r="C110" s="113">
        <v>932</v>
      </c>
      <c r="D110" s="108" t="s">
        <v>489</v>
      </c>
      <c r="E110" s="103"/>
      <c r="F110" s="104"/>
      <c r="G110" s="103"/>
      <c r="H110" s="120">
        <f>H111</f>
        <v>3200</v>
      </c>
      <c r="I110" s="87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8" customFormat="1" ht="12.75" customHeight="1">
      <c r="A111" s="108" t="s">
        <v>352</v>
      </c>
      <c r="B111" s="105" t="s">
        <v>487</v>
      </c>
      <c r="C111" s="103">
        <v>932</v>
      </c>
      <c r="D111" s="108" t="s">
        <v>489</v>
      </c>
      <c r="E111" s="103" t="s">
        <v>488</v>
      </c>
      <c r="F111" s="104"/>
      <c r="G111" s="103"/>
      <c r="H111" s="120">
        <f>H112</f>
        <v>3200</v>
      </c>
      <c r="I111" s="87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" customFormat="1" ht="11.25" customHeight="1">
      <c r="A112" s="110" t="s">
        <v>353</v>
      </c>
      <c r="B112" s="107" t="s">
        <v>570</v>
      </c>
      <c r="C112" s="113">
        <v>932</v>
      </c>
      <c r="D112" s="110" t="s">
        <v>489</v>
      </c>
      <c r="E112" s="113" t="s">
        <v>488</v>
      </c>
      <c r="F112" s="119">
        <v>200</v>
      </c>
      <c r="G112" s="103"/>
      <c r="H112" s="111">
        <v>3200</v>
      </c>
      <c r="I112" s="87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" customFormat="1" ht="12.75" customHeight="1">
      <c r="A113" s="108" t="s">
        <v>176</v>
      </c>
      <c r="B113" s="103" t="s">
        <v>177</v>
      </c>
      <c r="C113" s="103">
        <v>971</v>
      </c>
      <c r="D113" s="108" t="s">
        <v>365</v>
      </c>
      <c r="E113" s="108"/>
      <c r="F113" s="108"/>
      <c r="G113" s="108"/>
      <c r="H113" s="109">
        <f>SUM(H114)</f>
        <v>200</v>
      </c>
      <c r="I113" s="87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.75" customHeight="1">
      <c r="A114" s="108" t="s">
        <v>178</v>
      </c>
      <c r="B114" s="103" t="s">
        <v>571</v>
      </c>
      <c r="C114" s="103">
        <v>971</v>
      </c>
      <c r="D114" s="108" t="s">
        <v>365</v>
      </c>
      <c r="E114" s="108" t="s">
        <v>280</v>
      </c>
      <c r="F114" s="108" t="s">
        <v>572</v>
      </c>
      <c r="G114" s="108"/>
      <c r="H114" s="109">
        <v>200</v>
      </c>
      <c r="I114" s="87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2.75" customHeight="1" hidden="1">
      <c r="A115" s="110" t="s">
        <v>353</v>
      </c>
      <c r="B115" s="107" t="s">
        <v>315</v>
      </c>
      <c r="C115" s="113">
        <v>971</v>
      </c>
      <c r="D115" s="110" t="s">
        <v>365</v>
      </c>
      <c r="E115" s="110" t="s">
        <v>280</v>
      </c>
      <c r="F115" s="110" t="s">
        <v>180</v>
      </c>
      <c r="G115" s="110" t="s">
        <v>151</v>
      </c>
      <c r="H115" s="99">
        <v>300</v>
      </c>
      <c r="I115" s="8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2.75" customHeight="1">
      <c r="A116" s="108" t="s">
        <v>502</v>
      </c>
      <c r="B116" s="103" t="s">
        <v>181</v>
      </c>
      <c r="C116" s="103">
        <v>971</v>
      </c>
      <c r="D116" s="108" t="s">
        <v>366</v>
      </c>
      <c r="E116" s="108"/>
      <c r="F116" s="108"/>
      <c r="G116" s="108"/>
      <c r="H116" s="109">
        <f>H117+H125+H127</f>
        <v>1840</v>
      </c>
      <c r="I116" s="87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2" customHeight="1">
      <c r="A117" s="150" t="s">
        <v>503</v>
      </c>
      <c r="B117" s="131" t="s">
        <v>504</v>
      </c>
      <c r="C117" s="131">
        <v>971</v>
      </c>
      <c r="D117" s="150" t="s">
        <v>366</v>
      </c>
      <c r="E117" s="150" t="s">
        <v>281</v>
      </c>
      <c r="F117" s="150"/>
      <c r="G117" s="108"/>
      <c r="H117" s="153">
        <f>SUM(H120)</f>
        <v>500</v>
      </c>
      <c r="I117" s="87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" customFormat="1" ht="10.5" customHeight="1">
      <c r="A118" s="134"/>
      <c r="B118" s="142" t="s">
        <v>505</v>
      </c>
      <c r="C118" s="142"/>
      <c r="D118" s="134"/>
      <c r="E118" s="134"/>
      <c r="F118" s="134"/>
      <c r="G118" s="108"/>
      <c r="H118" s="148"/>
      <c r="I118" s="8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" customFormat="1" ht="10.5" customHeight="1">
      <c r="A119" s="155"/>
      <c r="B119" s="151" t="s">
        <v>506</v>
      </c>
      <c r="C119" s="144"/>
      <c r="D119" s="136"/>
      <c r="E119" s="136"/>
      <c r="F119" s="136"/>
      <c r="G119" s="110"/>
      <c r="H119" s="149"/>
      <c r="I119" s="8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" customFormat="1" ht="12.75" customHeight="1">
      <c r="A120" s="145" t="s">
        <v>507</v>
      </c>
      <c r="B120" s="137" t="s">
        <v>575</v>
      </c>
      <c r="C120" s="141">
        <v>971</v>
      </c>
      <c r="D120" s="145" t="s">
        <v>366</v>
      </c>
      <c r="E120" s="145" t="s">
        <v>281</v>
      </c>
      <c r="F120" s="145" t="s">
        <v>573</v>
      </c>
      <c r="G120" s="110"/>
      <c r="H120" s="146">
        <v>500</v>
      </c>
      <c r="I120" s="87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" customFormat="1" ht="12.75" customHeight="1" hidden="1">
      <c r="A121" s="134" t="s">
        <v>179</v>
      </c>
      <c r="B121" s="156" t="s">
        <v>350</v>
      </c>
      <c r="C121" s="142">
        <v>971</v>
      </c>
      <c r="D121" s="134" t="s">
        <v>366</v>
      </c>
      <c r="E121" s="134" t="s">
        <v>281</v>
      </c>
      <c r="F121" s="134" t="s">
        <v>131</v>
      </c>
      <c r="G121" s="108" t="s">
        <v>145</v>
      </c>
      <c r="H121" s="147">
        <f>SUM(H122)</f>
        <v>1000</v>
      </c>
      <c r="I121" s="87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1.25" customHeight="1" hidden="1">
      <c r="A122" s="134" t="s">
        <v>179</v>
      </c>
      <c r="B122" s="156" t="s">
        <v>348</v>
      </c>
      <c r="C122" s="142">
        <v>971</v>
      </c>
      <c r="D122" s="134" t="s">
        <v>366</v>
      </c>
      <c r="E122" s="134" t="s">
        <v>281</v>
      </c>
      <c r="F122" s="134" t="s">
        <v>131</v>
      </c>
      <c r="G122" s="108" t="s">
        <v>150</v>
      </c>
      <c r="H122" s="147">
        <f>SUM(H123)</f>
        <v>1000</v>
      </c>
      <c r="I122" s="87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.75" customHeight="1" hidden="1">
      <c r="A123" s="135" t="s">
        <v>354</v>
      </c>
      <c r="B123" s="157" t="s">
        <v>368</v>
      </c>
      <c r="C123" s="143">
        <v>971</v>
      </c>
      <c r="D123" s="135" t="s">
        <v>366</v>
      </c>
      <c r="E123" s="135" t="s">
        <v>281</v>
      </c>
      <c r="F123" s="135" t="s">
        <v>131</v>
      </c>
      <c r="G123" s="110" t="s">
        <v>150</v>
      </c>
      <c r="H123" s="148">
        <v>1000</v>
      </c>
      <c r="I123" s="8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2.75" customHeight="1">
      <c r="A124" s="136"/>
      <c r="B124" s="152" t="s">
        <v>574</v>
      </c>
      <c r="C124" s="144"/>
      <c r="D124" s="136"/>
      <c r="E124" s="136"/>
      <c r="F124" s="136"/>
      <c r="G124" s="110"/>
      <c r="H124" s="149"/>
      <c r="I124" s="8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2.75" customHeight="1">
      <c r="A125" s="108" t="s">
        <v>508</v>
      </c>
      <c r="B125" s="103" t="s">
        <v>447</v>
      </c>
      <c r="C125" s="103">
        <v>971</v>
      </c>
      <c r="D125" s="108" t="s">
        <v>366</v>
      </c>
      <c r="E125" s="108" t="s">
        <v>446</v>
      </c>
      <c r="F125" s="108"/>
      <c r="G125" s="108"/>
      <c r="H125" s="109">
        <f>H126</f>
        <v>1280</v>
      </c>
      <c r="I125" s="8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10" t="s">
        <v>509</v>
      </c>
      <c r="B126" s="112" t="s">
        <v>570</v>
      </c>
      <c r="C126" s="113">
        <v>971</v>
      </c>
      <c r="D126" s="110" t="s">
        <v>366</v>
      </c>
      <c r="E126" s="110" t="s">
        <v>446</v>
      </c>
      <c r="F126" s="110" t="s">
        <v>133</v>
      </c>
      <c r="G126" s="110"/>
      <c r="H126" s="99">
        <v>1280</v>
      </c>
      <c r="I126" s="8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2.75" customHeight="1">
      <c r="A127" s="150" t="s">
        <v>512</v>
      </c>
      <c r="B127" s="130" t="s">
        <v>510</v>
      </c>
      <c r="C127" s="131">
        <v>971</v>
      </c>
      <c r="D127" s="150" t="s">
        <v>366</v>
      </c>
      <c r="E127" s="150" t="s">
        <v>448</v>
      </c>
      <c r="F127" s="150"/>
      <c r="G127" s="108"/>
      <c r="H127" s="153">
        <f>H129</f>
        <v>60</v>
      </c>
      <c r="I127" s="8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0.5" customHeight="1">
      <c r="A128" s="155"/>
      <c r="B128" s="158" t="s">
        <v>511</v>
      </c>
      <c r="C128" s="151"/>
      <c r="D128" s="155"/>
      <c r="E128" s="155"/>
      <c r="F128" s="155"/>
      <c r="G128" s="108"/>
      <c r="H128" s="154"/>
      <c r="I128" s="8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2" customHeight="1">
      <c r="A129" s="209" t="s">
        <v>513</v>
      </c>
      <c r="B129" s="210" t="s">
        <v>571</v>
      </c>
      <c r="C129" s="192">
        <v>971</v>
      </c>
      <c r="D129" s="209" t="s">
        <v>366</v>
      </c>
      <c r="E129" s="209" t="s">
        <v>448</v>
      </c>
      <c r="F129" s="209" t="s">
        <v>572</v>
      </c>
      <c r="G129" s="108"/>
      <c r="H129" s="191">
        <v>60</v>
      </c>
      <c r="I129" s="8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0.75" customHeight="1">
      <c r="A130" s="192"/>
      <c r="B130" s="210"/>
      <c r="C130" s="192"/>
      <c r="D130" s="192"/>
      <c r="E130" s="192"/>
      <c r="F130" s="192"/>
      <c r="G130" s="110"/>
      <c r="H130" s="192"/>
      <c r="I130" s="8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2.75" customHeight="1" hidden="1">
      <c r="A131" s="110" t="s">
        <v>381</v>
      </c>
      <c r="B131" s="107" t="s">
        <v>315</v>
      </c>
      <c r="C131" s="113">
        <v>971</v>
      </c>
      <c r="D131" s="110" t="s">
        <v>366</v>
      </c>
      <c r="E131" s="110" t="s">
        <v>380</v>
      </c>
      <c r="F131" s="110" t="s">
        <v>180</v>
      </c>
      <c r="G131" s="110" t="s">
        <v>151</v>
      </c>
      <c r="H131" s="99">
        <f>SUM(H132)</f>
        <v>60</v>
      </c>
      <c r="I131" s="8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.75" customHeight="1" hidden="1">
      <c r="A132" s="110" t="s">
        <v>382</v>
      </c>
      <c r="B132" s="107" t="s">
        <v>383</v>
      </c>
      <c r="C132" s="113">
        <v>971</v>
      </c>
      <c r="D132" s="110" t="s">
        <v>366</v>
      </c>
      <c r="E132" s="110" t="s">
        <v>380</v>
      </c>
      <c r="F132" s="110" t="s">
        <v>180</v>
      </c>
      <c r="G132" s="110" t="s">
        <v>151</v>
      </c>
      <c r="H132" s="99">
        <v>60</v>
      </c>
      <c r="I132" s="8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5" customHeight="1">
      <c r="A133" s="108" t="s">
        <v>182</v>
      </c>
      <c r="B133" s="103" t="s">
        <v>367</v>
      </c>
      <c r="C133" s="103">
        <v>971</v>
      </c>
      <c r="D133" s="108" t="s">
        <v>113</v>
      </c>
      <c r="E133" s="108"/>
      <c r="F133" s="108"/>
      <c r="G133" s="108"/>
      <c r="H133" s="109">
        <f>SUM(H134)</f>
        <v>40</v>
      </c>
      <c r="I133" s="87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ht="12" customHeight="1">
      <c r="A134" s="150" t="s">
        <v>183</v>
      </c>
      <c r="B134" s="131" t="s">
        <v>515</v>
      </c>
      <c r="C134" s="131">
        <v>971</v>
      </c>
      <c r="D134" s="150" t="s">
        <v>114</v>
      </c>
      <c r="E134" s="150"/>
      <c r="F134" s="150"/>
      <c r="G134" s="108"/>
      <c r="H134" s="153">
        <f>SUM(H136,H144)</f>
        <v>40</v>
      </c>
      <c r="I134" s="87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10.5" customHeight="1">
      <c r="A135" s="136"/>
      <c r="B135" s="151" t="s">
        <v>514</v>
      </c>
      <c r="C135" s="144"/>
      <c r="D135" s="136"/>
      <c r="E135" s="136"/>
      <c r="F135" s="136"/>
      <c r="G135" s="110"/>
      <c r="H135" s="154"/>
      <c r="I135" s="87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11.25" customHeight="1">
      <c r="A136" s="150" t="s">
        <v>184</v>
      </c>
      <c r="B136" s="131" t="s">
        <v>517</v>
      </c>
      <c r="C136" s="131">
        <v>971</v>
      </c>
      <c r="D136" s="150" t="s">
        <v>114</v>
      </c>
      <c r="E136" s="150" t="s">
        <v>282</v>
      </c>
      <c r="F136" s="150"/>
      <c r="G136" s="108"/>
      <c r="H136" s="153">
        <f>SUM(H138)</f>
        <v>40</v>
      </c>
      <c r="I136" s="87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10.5" customHeight="1">
      <c r="A137" s="155"/>
      <c r="B137" s="151" t="s">
        <v>516</v>
      </c>
      <c r="C137" s="151"/>
      <c r="D137" s="155"/>
      <c r="E137" s="155"/>
      <c r="F137" s="155"/>
      <c r="G137" s="108"/>
      <c r="H137" s="154"/>
      <c r="I137" s="87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12.75" customHeight="1">
      <c r="A138" s="110" t="s">
        <v>185</v>
      </c>
      <c r="B138" s="112" t="s">
        <v>570</v>
      </c>
      <c r="C138" s="113">
        <v>971</v>
      </c>
      <c r="D138" s="110" t="s">
        <v>114</v>
      </c>
      <c r="E138" s="110" t="s">
        <v>282</v>
      </c>
      <c r="F138" s="110" t="s">
        <v>133</v>
      </c>
      <c r="G138" s="110"/>
      <c r="H138" s="99">
        <v>40</v>
      </c>
      <c r="I138" s="87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12.75" customHeight="1" hidden="1">
      <c r="A139" s="108" t="s">
        <v>185</v>
      </c>
      <c r="B139" s="105" t="s">
        <v>152</v>
      </c>
      <c r="C139" s="103">
        <v>971</v>
      </c>
      <c r="D139" s="108" t="s">
        <v>114</v>
      </c>
      <c r="E139" s="108" t="s">
        <v>282</v>
      </c>
      <c r="F139" s="108" t="s">
        <v>131</v>
      </c>
      <c r="G139" s="108" t="s">
        <v>153</v>
      </c>
      <c r="H139" s="109">
        <f>SUM(H140,H142)</f>
        <v>45</v>
      </c>
      <c r="I139" s="87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12.75" customHeight="1" hidden="1">
      <c r="A140" s="108" t="s">
        <v>186</v>
      </c>
      <c r="B140" s="105" t="s">
        <v>154</v>
      </c>
      <c r="C140" s="103">
        <v>971</v>
      </c>
      <c r="D140" s="108" t="s">
        <v>114</v>
      </c>
      <c r="E140" s="108" t="s">
        <v>282</v>
      </c>
      <c r="F140" s="108" t="s">
        <v>131</v>
      </c>
      <c r="G140" s="108" t="s">
        <v>155</v>
      </c>
      <c r="H140" s="109">
        <f>SUM(H141)</f>
        <v>30</v>
      </c>
      <c r="I140" s="87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12.75" customHeight="1" hidden="1">
      <c r="A141" s="110" t="s">
        <v>186</v>
      </c>
      <c r="B141" s="107" t="s">
        <v>370</v>
      </c>
      <c r="C141" s="113">
        <v>971</v>
      </c>
      <c r="D141" s="110" t="s">
        <v>114</v>
      </c>
      <c r="E141" s="110" t="s">
        <v>282</v>
      </c>
      <c r="F141" s="110" t="s">
        <v>131</v>
      </c>
      <c r="G141" s="110" t="s">
        <v>155</v>
      </c>
      <c r="H141" s="99">
        <v>30</v>
      </c>
      <c r="I141" s="87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12.75" customHeight="1" hidden="1">
      <c r="A142" s="108" t="s">
        <v>345</v>
      </c>
      <c r="B142" s="105" t="s">
        <v>156</v>
      </c>
      <c r="C142" s="103">
        <v>971</v>
      </c>
      <c r="D142" s="108" t="s">
        <v>114</v>
      </c>
      <c r="E142" s="108" t="s">
        <v>282</v>
      </c>
      <c r="F142" s="108" t="s">
        <v>131</v>
      </c>
      <c r="G142" s="108" t="s">
        <v>157</v>
      </c>
      <c r="H142" s="109">
        <f>SUM(H143)</f>
        <v>15</v>
      </c>
      <c r="I142" s="87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12.75" customHeight="1" hidden="1">
      <c r="A143" s="110" t="s">
        <v>345</v>
      </c>
      <c r="B143" s="107" t="s">
        <v>370</v>
      </c>
      <c r="C143" s="113">
        <v>971</v>
      </c>
      <c r="D143" s="110" t="s">
        <v>114</v>
      </c>
      <c r="E143" s="110" t="s">
        <v>282</v>
      </c>
      <c r="F143" s="110" t="s">
        <v>131</v>
      </c>
      <c r="G143" s="110" t="s">
        <v>157</v>
      </c>
      <c r="H143" s="99">
        <v>15</v>
      </c>
      <c r="I143" s="87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11.25" customHeight="1" hidden="1">
      <c r="A144" s="108" t="s">
        <v>283</v>
      </c>
      <c r="B144" s="103" t="s">
        <v>385</v>
      </c>
      <c r="C144" s="103">
        <v>971</v>
      </c>
      <c r="D144" s="108" t="s">
        <v>114</v>
      </c>
      <c r="E144" s="108" t="s">
        <v>384</v>
      </c>
      <c r="F144" s="108"/>
      <c r="G144" s="108"/>
      <c r="H144" s="109">
        <f>SUM(H147)</f>
        <v>0</v>
      </c>
      <c r="I144" s="87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10.5" customHeight="1" hidden="1">
      <c r="A145" s="108"/>
      <c r="B145" s="103" t="s">
        <v>387</v>
      </c>
      <c r="C145" s="103"/>
      <c r="D145" s="108"/>
      <c r="E145" s="108"/>
      <c r="F145" s="108"/>
      <c r="G145" s="108"/>
      <c r="H145" s="109"/>
      <c r="I145" s="87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10.5" customHeight="1" hidden="1">
      <c r="A146" s="110"/>
      <c r="B146" s="103" t="s">
        <v>386</v>
      </c>
      <c r="C146" s="113"/>
      <c r="D146" s="110"/>
      <c r="E146" s="110"/>
      <c r="F146" s="110"/>
      <c r="G146" s="110"/>
      <c r="H146" s="109"/>
      <c r="I146" s="87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11.25" customHeight="1" hidden="1">
      <c r="A147" s="110" t="s">
        <v>283</v>
      </c>
      <c r="B147" s="112" t="s">
        <v>130</v>
      </c>
      <c r="C147" s="113">
        <v>971</v>
      </c>
      <c r="D147" s="110" t="s">
        <v>114</v>
      </c>
      <c r="E147" s="110" t="s">
        <v>384</v>
      </c>
      <c r="F147" s="110" t="s">
        <v>131</v>
      </c>
      <c r="G147" s="110"/>
      <c r="H147" s="99">
        <v>0</v>
      </c>
      <c r="I147" s="87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12.75" customHeight="1" hidden="1">
      <c r="A148" s="108" t="s">
        <v>284</v>
      </c>
      <c r="B148" s="105" t="s">
        <v>152</v>
      </c>
      <c r="C148" s="103">
        <v>971</v>
      </c>
      <c r="D148" s="108" t="s">
        <v>114</v>
      </c>
      <c r="E148" s="108" t="s">
        <v>384</v>
      </c>
      <c r="F148" s="108" t="s">
        <v>131</v>
      </c>
      <c r="G148" s="108" t="s">
        <v>153</v>
      </c>
      <c r="H148" s="109">
        <f>SUM(H149)</f>
        <v>5</v>
      </c>
      <c r="I148" s="87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12.75" customHeight="1" hidden="1">
      <c r="A149" s="108" t="s">
        <v>285</v>
      </c>
      <c r="B149" s="105" t="s">
        <v>156</v>
      </c>
      <c r="C149" s="103">
        <v>971</v>
      </c>
      <c r="D149" s="108" t="s">
        <v>114</v>
      </c>
      <c r="E149" s="108" t="s">
        <v>384</v>
      </c>
      <c r="F149" s="108" t="s">
        <v>131</v>
      </c>
      <c r="G149" s="108" t="s">
        <v>157</v>
      </c>
      <c r="H149" s="109">
        <f>SUM(H150)</f>
        <v>5</v>
      </c>
      <c r="I149" s="87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12.75" customHeight="1" hidden="1">
      <c r="A150" s="110" t="s">
        <v>285</v>
      </c>
      <c r="B150" s="112" t="s">
        <v>388</v>
      </c>
      <c r="C150" s="113">
        <v>971</v>
      </c>
      <c r="D150" s="110" t="s">
        <v>114</v>
      </c>
      <c r="E150" s="110" t="s">
        <v>384</v>
      </c>
      <c r="F150" s="110" t="s">
        <v>131</v>
      </c>
      <c r="G150" s="110" t="s">
        <v>157</v>
      </c>
      <c r="H150" s="99">
        <v>5</v>
      </c>
      <c r="I150" s="88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2.25" customHeight="1" hidden="1">
      <c r="A151" s="110"/>
      <c r="B151" s="107" t="s">
        <v>372</v>
      </c>
      <c r="C151" s="113"/>
      <c r="D151" s="110"/>
      <c r="E151" s="110"/>
      <c r="F151" s="110"/>
      <c r="G151" s="110"/>
      <c r="H151" s="99"/>
      <c r="I151" s="88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12.75" customHeight="1">
      <c r="A152" s="108" t="s">
        <v>456</v>
      </c>
      <c r="B152" s="103" t="s">
        <v>454</v>
      </c>
      <c r="C152" s="103">
        <v>971</v>
      </c>
      <c r="D152" s="108" t="s">
        <v>453</v>
      </c>
      <c r="E152" s="110"/>
      <c r="F152" s="110"/>
      <c r="G152" s="110"/>
      <c r="H152" s="109">
        <f>H153</f>
        <v>50</v>
      </c>
      <c r="I152" s="88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13.5" customHeight="1">
      <c r="A153" s="108" t="s">
        <v>188</v>
      </c>
      <c r="B153" s="103" t="s">
        <v>455</v>
      </c>
      <c r="C153" s="103">
        <v>971</v>
      </c>
      <c r="D153" s="108" t="s">
        <v>452</v>
      </c>
      <c r="E153" s="110"/>
      <c r="F153" s="110"/>
      <c r="G153" s="110"/>
      <c r="H153" s="109">
        <f>H154</f>
        <v>50</v>
      </c>
      <c r="I153" s="88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8.25" customHeight="1">
      <c r="A154" s="182" t="s">
        <v>189</v>
      </c>
      <c r="B154" s="174" t="s">
        <v>585</v>
      </c>
      <c r="C154" s="185">
        <v>971</v>
      </c>
      <c r="D154" s="182" t="s">
        <v>452</v>
      </c>
      <c r="E154" s="182" t="s">
        <v>438</v>
      </c>
      <c r="F154" s="182"/>
      <c r="G154" s="108"/>
      <c r="H154" s="208">
        <f>H160</f>
        <v>50</v>
      </c>
      <c r="I154" s="88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4.5" customHeight="1">
      <c r="A155" s="183"/>
      <c r="B155" s="184"/>
      <c r="C155" s="183"/>
      <c r="D155" s="186"/>
      <c r="E155" s="186"/>
      <c r="F155" s="186"/>
      <c r="G155" s="108" t="s">
        <v>150</v>
      </c>
      <c r="H155" s="183"/>
      <c r="I155" s="88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8.25" customHeight="1" hidden="1">
      <c r="A156" s="183"/>
      <c r="B156" s="184"/>
      <c r="C156" s="183"/>
      <c r="D156" s="186"/>
      <c r="E156" s="186"/>
      <c r="F156" s="186"/>
      <c r="G156" s="108" t="s">
        <v>150</v>
      </c>
      <c r="H156" s="183"/>
      <c r="I156" s="88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1.5" customHeight="1" hidden="1">
      <c r="A157" s="183"/>
      <c r="B157" s="184"/>
      <c r="C157" s="183"/>
      <c r="D157" s="186"/>
      <c r="E157" s="186"/>
      <c r="F157" s="186"/>
      <c r="G157" s="105"/>
      <c r="H157" s="183"/>
      <c r="I157" s="88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8.25" customHeight="1" hidden="1">
      <c r="A158" s="183"/>
      <c r="B158" s="184"/>
      <c r="C158" s="183"/>
      <c r="D158" s="186"/>
      <c r="E158" s="186"/>
      <c r="F158" s="186"/>
      <c r="G158" s="105"/>
      <c r="H158" s="183"/>
      <c r="I158" s="88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13.5" customHeight="1">
      <c r="A159" s="159"/>
      <c r="B159" s="158" t="s">
        <v>586</v>
      </c>
      <c r="C159" s="159"/>
      <c r="D159" s="160"/>
      <c r="E159" s="160"/>
      <c r="F159" s="160"/>
      <c r="G159" s="105"/>
      <c r="H159" s="159"/>
      <c r="I159" s="88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2.75" customHeight="1">
      <c r="A160" s="121" t="s">
        <v>190</v>
      </c>
      <c r="B160" s="112" t="s">
        <v>570</v>
      </c>
      <c r="C160" s="122">
        <v>971</v>
      </c>
      <c r="D160" s="121" t="s">
        <v>452</v>
      </c>
      <c r="E160" s="122" t="s">
        <v>438</v>
      </c>
      <c r="F160" s="122">
        <v>200</v>
      </c>
      <c r="G160" s="113"/>
      <c r="H160" s="123">
        <v>50</v>
      </c>
      <c r="I160" s="88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4.25" customHeight="1">
      <c r="A161" s="102">
        <v>4</v>
      </c>
      <c r="B161" s="103" t="s">
        <v>187</v>
      </c>
      <c r="C161" s="103">
        <v>971</v>
      </c>
      <c r="D161" s="108" t="s">
        <v>104</v>
      </c>
      <c r="E161" s="108"/>
      <c r="F161" s="108"/>
      <c r="G161" s="108"/>
      <c r="H161" s="109">
        <f>SUM(H162)</f>
        <v>42501</v>
      </c>
      <c r="I161" s="87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2.75" customHeight="1">
      <c r="A162" s="108" t="s">
        <v>203</v>
      </c>
      <c r="B162" s="103" t="s">
        <v>191</v>
      </c>
      <c r="C162" s="103">
        <v>971</v>
      </c>
      <c r="D162" s="108" t="s">
        <v>192</v>
      </c>
      <c r="E162" s="108"/>
      <c r="F162" s="108"/>
      <c r="G162" s="108"/>
      <c r="H162" s="109">
        <f>SUM(H163)</f>
        <v>42501</v>
      </c>
      <c r="I162" s="89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2.75" customHeight="1">
      <c r="A163" s="110" t="s">
        <v>205</v>
      </c>
      <c r="B163" s="112" t="s">
        <v>570</v>
      </c>
      <c r="C163" s="113">
        <v>971</v>
      </c>
      <c r="D163" s="110" t="s">
        <v>192</v>
      </c>
      <c r="E163" s="110" t="s">
        <v>323</v>
      </c>
      <c r="F163" s="110" t="s">
        <v>133</v>
      </c>
      <c r="G163" s="110"/>
      <c r="H163" s="109">
        <f>H173+H196+H198+H212+H223+H230</f>
        <v>42501</v>
      </c>
      <c r="I163" s="87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2.75" customHeight="1" hidden="1">
      <c r="A164" s="108" t="s">
        <v>189</v>
      </c>
      <c r="B164" s="105" t="s">
        <v>132</v>
      </c>
      <c r="C164" s="103">
        <v>971</v>
      </c>
      <c r="D164" s="108" t="s">
        <v>192</v>
      </c>
      <c r="E164" s="108" t="s">
        <v>323</v>
      </c>
      <c r="F164" s="108" t="s">
        <v>131</v>
      </c>
      <c r="G164" s="108" t="s">
        <v>133</v>
      </c>
      <c r="H164" s="109">
        <f>SUM(H165)</f>
        <v>27937</v>
      </c>
      <c r="I164" s="89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2.75" customHeight="1" hidden="1">
      <c r="A165" s="108" t="s">
        <v>189</v>
      </c>
      <c r="B165" s="105" t="s">
        <v>350</v>
      </c>
      <c r="C165" s="103">
        <v>971</v>
      </c>
      <c r="D165" s="108" t="s">
        <v>192</v>
      </c>
      <c r="E165" s="108" t="s">
        <v>323</v>
      </c>
      <c r="F165" s="108" t="s">
        <v>131</v>
      </c>
      <c r="G165" s="108" t="s">
        <v>145</v>
      </c>
      <c r="H165" s="109">
        <f>SUM(H166,H167,H168)</f>
        <v>27937</v>
      </c>
      <c r="I165" s="89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2.75" customHeight="1" hidden="1">
      <c r="A166" s="108" t="s">
        <v>190</v>
      </c>
      <c r="B166" s="105" t="s">
        <v>10</v>
      </c>
      <c r="C166" s="103">
        <v>971</v>
      </c>
      <c r="D166" s="108" t="s">
        <v>192</v>
      </c>
      <c r="E166" s="108" t="s">
        <v>323</v>
      </c>
      <c r="F166" s="108" t="s">
        <v>131</v>
      </c>
      <c r="G166" s="108" t="s">
        <v>168</v>
      </c>
      <c r="H166" s="109">
        <f>SUM(H202)</f>
        <v>260</v>
      </c>
      <c r="I166" s="89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2.75" customHeight="1" hidden="1">
      <c r="A167" s="108" t="s">
        <v>355</v>
      </c>
      <c r="B167" s="105" t="s">
        <v>347</v>
      </c>
      <c r="C167" s="103">
        <v>971</v>
      </c>
      <c r="D167" s="108" t="s">
        <v>192</v>
      </c>
      <c r="E167" s="108" t="s">
        <v>323</v>
      </c>
      <c r="F167" s="108" t="s">
        <v>131</v>
      </c>
      <c r="G167" s="108" t="s">
        <v>149</v>
      </c>
      <c r="H167" s="109">
        <f>SUM(H189)</f>
        <v>650</v>
      </c>
      <c r="I167" s="89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2.75" customHeight="1" hidden="1">
      <c r="A168" s="108" t="s">
        <v>356</v>
      </c>
      <c r="B168" s="105" t="s">
        <v>348</v>
      </c>
      <c r="C168" s="103">
        <v>971</v>
      </c>
      <c r="D168" s="108" t="s">
        <v>192</v>
      </c>
      <c r="E168" s="108" t="s">
        <v>323</v>
      </c>
      <c r="F168" s="108" t="s">
        <v>131</v>
      </c>
      <c r="G168" s="108" t="s">
        <v>150</v>
      </c>
      <c r="H168" s="109">
        <f>SUM(H178,H191,H216,H228,H236)</f>
        <v>27027</v>
      </c>
      <c r="I168" s="89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2.75" customHeight="1" hidden="1">
      <c r="A169" s="108" t="s">
        <v>357</v>
      </c>
      <c r="B169" s="105" t="s">
        <v>152</v>
      </c>
      <c r="C169" s="103">
        <v>971</v>
      </c>
      <c r="D169" s="108" t="s">
        <v>192</v>
      </c>
      <c r="E169" s="108" t="s">
        <v>323</v>
      </c>
      <c r="F169" s="108" t="s">
        <v>131</v>
      </c>
      <c r="G169" s="108" t="s">
        <v>153</v>
      </c>
      <c r="H169" s="109">
        <f>SUM(H170,H171)</f>
        <v>3150</v>
      </c>
      <c r="I169" s="89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12.75" customHeight="1" hidden="1">
      <c r="A170" s="108" t="s">
        <v>358</v>
      </c>
      <c r="B170" s="105" t="s">
        <v>154</v>
      </c>
      <c r="C170" s="103">
        <v>971</v>
      </c>
      <c r="D170" s="108" t="s">
        <v>192</v>
      </c>
      <c r="E170" s="108" t="s">
        <v>323</v>
      </c>
      <c r="F170" s="108" t="s">
        <v>131</v>
      </c>
      <c r="G170" s="108" t="s">
        <v>155</v>
      </c>
      <c r="H170" s="109">
        <f>SUM(H183,H194,H219,H239)</f>
        <v>3032</v>
      </c>
      <c r="I170" s="89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12.75" customHeight="1" hidden="1">
      <c r="A171" s="108" t="s">
        <v>359</v>
      </c>
      <c r="B171" s="105" t="s">
        <v>156</v>
      </c>
      <c r="C171" s="103">
        <v>971</v>
      </c>
      <c r="D171" s="108" t="s">
        <v>192</v>
      </c>
      <c r="E171" s="108" t="s">
        <v>323</v>
      </c>
      <c r="F171" s="108" t="s">
        <v>131</v>
      </c>
      <c r="G171" s="108" t="s">
        <v>157</v>
      </c>
      <c r="H171" s="109">
        <f>SUM(H210,H221)</f>
        <v>118</v>
      </c>
      <c r="I171" s="89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12.75" customHeight="1">
      <c r="A172" s="108" t="s">
        <v>457</v>
      </c>
      <c r="B172" s="124" t="s">
        <v>310</v>
      </c>
      <c r="C172" s="103"/>
      <c r="D172" s="108"/>
      <c r="E172" s="108"/>
      <c r="F172" s="103"/>
      <c r="G172" s="108"/>
      <c r="H172" s="109"/>
      <c r="I172" s="89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12" customHeight="1">
      <c r="A173" s="150" t="s">
        <v>458</v>
      </c>
      <c r="B173" s="131" t="s">
        <v>523</v>
      </c>
      <c r="C173" s="131">
        <v>971</v>
      </c>
      <c r="D173" s="150" t="s">
        <v>192</v>
      </c>
      <c r="E173" s="150" t="s">
        <v>291</v>
      </c>
      <c r="F173" s="150"/>
      <c r="G173" s="108"/>
      <c r="H173" s="153">
        <f>SUM(H175)</f>
        <v>19798</v>
      </c>
      <c r="I173" s="89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ht="9.75" customHeight="1">
      <c r="A174" s="155"/>
      <c r="B174" s="151" t="s">
        <v>522</v>
      </c>
      <c r="C174" s="151"/>
      <c r="D174" s="155"/>
      <c r="E174" s="155"/>
      <c r="F174" s="155"/>
      <c r="G174" s="108"/>
      <c r="H174" s="154"/>
      <c r="I174" s="89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 ht="12" customHeight="1">
      <c r="A175" s="110" t="s">
        <v>518</v>
      </c>
      <c r="B175" s="112" t="s">
        <v>570</v>
      </c>
      <c r="C175" s="113">
        <v>971</v>
      </c>
      <c r="D175" s="110" t="s">
        <v>192</v>
      </c>
      <c r="E175" s="110" t="s">
        <v>291</v>
      </c>
      <c r="F175" s="110" t="s">
        <v>133</v>
      </c>
      <c r="G175" s="110"/>
      <c r="H175" s="99">
        <v>19798</v>
      </c>
      <c r="I175" s="87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 ht="11.25" customHeight="1" hidden="1">
      <c r="A176" s="108" t="s">
        <v>193</v>
      </c>
      <c r="B176" s="105" t="s">
        <v>132</v>
      </c>
      <c r="C176" s="103">
        <v>971</v>
      </c>
      <c r="D176" s="108" t="s">
        <v>192</v>
      </c>
      <c r="E176" s="108" t="s">
        <v>291</v>
      </c>
      <c r="F176" s="108" t="s">
        <v>131</v>
      </c>
      <c r="G176" s="108" t="s">
        <v>133</v>
      </c>
      <c r="H176" s="109">
        <f>SUM(H177)</f>
        <v>14402</v>
      </c>
      <c r="I176" s="89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 ht="12.75" customHeight="1" hidden="1">
      <c r="A177" s="108" t="s">
        <v>193</v>
      </c>
      <c r="B177" s="105" t="s">
        <v>350</v>
      </c>
      <c r="C177" s="103">
        <v>971</v>
      </c>
      <c r="D177" s="108" t="s">
        <v>192</v>
      </c>
      <c r="E177" s="108" t="s">
        <v>291</v>
      </c>
      <c r="F177" s="108" t="s">
        <v>131</v>
      </c>
      <c r="G177" s="108" t="s">
        <v>145</v>
      </c>
      <c r="H177" s="109">
        <f>SUM(H178)</f>
        <v>14402</v>
      </c>
      <c r="I177" s="89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 ht="12.75" customHeight="1" hidden="1">
      <c r="A178" s="108" t="s">
        <v>193</v>
      </c>
      <c r="B178" s="105" t="s">
        <v>348</v>
      </c>
      <c r="C178" s="103">
        <v>971</v>
      </c>
      <c r="D178" s="108" t="s">
        <v>192</v>
      </c>
      <c r="E178" s="108" t="s">
        <v>291</v>
      </c>
      <c r="F178" s="108" t="s">
        <v>131</v>
      </c>
      <c r="G178" s="108" t="s">
        <v>150</v>
      </c>
      <c r="H178" s="109">
        <f>SUM(H179)</f>
        <v>14402</v>
      </c>
      <c r="I178" s="89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ht="12.75" customHeight="1" hidden="1">
      <c r="A179" s="110" t="s">
        <v>194</v>
      </c>
      <c r="B179" s="107" t="s">
        <v>371</v>
      </c>
      <c r="C179" s="113">
        <v>971</v>
      </c>
      <c r="D179" s="110" t="s">
        <v>192</v>
      </c>
      <c r="E179" s="110" t="s">
        <v>291</v>
      </c>
      <c r="F179" s="110" t="s">
        <v>131</v>
      </c>
      <c r="G179" s="110" t="s">
        <v>150</v>
      </c>
      <c r="H179" s="99">
        <v>14402</v>
      </c>
      <c r="I179" s="70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 ht="13.5" customHeight="1" hidden="1">
      <c r="A180" s="108" t="s">
        <v>196</v>
      </c>
      <c r="B180" s="103" t="s">
        <v>195</v>
      </c>
      <c r="C180" s="103">
        <v>971</v>
      </c>
      <c r="D180" s="108" t="s">
        <v>192</v>
      </c>
      <c r="E180" s="108" t="s">
        <v>292</v>
      </c>
      <c r="F180" s="108"/>
      <c r="G180" s="108"/>
      <c r="H180" s="109">
        <f>SUM(H181)</f>
        <v>0</v>
      </c>
      <c r="I180" s="89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 ht="12.75" customHeight="1" hidden="1">
      <c r="A181" s="110" t="s">
        <v>196</v>
      </c>
      <c r="B181" s="112" t="s">
        <v>130</v>
      </c>
      <c r="C181" s="113">
        <v>971</v>
      </c>
      <c r="D181" s="110" t="s">
        <v>192</v>
      </c>
      <c r="E181" s="110" t="s">
        <v>292</v>
      </c>
      <c r="F181" s="110" t="s">
        <v>131</v>
      </c>
      <c r="G181" s="110"/>
      <c r="H181" s="99">
        <v>0</v>
      </c>
      <c r="I181" s="87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12.75" customHeight="1" hidden="1">
      <c r="A182" s="108" t="s">
        <v>196</v>
      </c>
      <c r="B182" s="105" t="s">
        <v>152</v>
      </c>
      <c r="C182" s="103">
        <v>971</v>
      </c>
      <c r="D182" s="108" t="s">
        <v>192</v>
      </c>
      <c r="E182" s="108" t="s">
        <v>292</v>
      </c>
      <c r="F182" s="108" t="s">
        <v>131</v>
      </c>
      <c r="G182" s="108" t="s">
        <v>153</v>
      </c>
      <c r="H182" s="109">
        <f>SUM(H183)</f>
        <v>92</v>
      </c>
      <c r="I182" s="89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s="8" customFormat="1" ht="12.75" customHeight="1" hidden="1">
      <c r="A183" s="108" t="s">
        <v>197</v>
      </c>
      <c r="B183" s="105" t="s">
        <v>154</v>
      </c>
      <c r="C183" s="103">
        <v>971</v>
      </c>
      <c r="D183" s="108" t="s">
        <v>192</v>
      </c>
      <c r="E183" s="108" t="s">
        <v>292</v>
      </c>
      <c r="F183" s="108" t="s">
        <v>131</v>
      </c>
      <c r="G183" s="108" t="s">
        <v>155</v>
      </c>
      <c r="H183" s="109">
        <f>SUM(H184)</f>
        <v>92</v>
      </c>
      <c r="I183" s="70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s="8" customFormat="1" ht="12.75" customHeight="1" hidden="1">
      <c r="A184" s="110" t="s">
        <v>197</v>
      </c>
      <c r="B184" s="107" t="s">
        <v>371</v>
      </c>
      <c r="C184" s="113">
        <v>971</v>
      </c>
      <c r="D184" s="110" t="s">
        <v>192</v>
      </c>
      <c r="E184" s="110" t="s">
        <v>292</v>
      </c>
      <c r="F184" s="110" t="s">
        <v>131</v>
      </c>
      <c r="G184" s="110" t="s">
        <v>155</v>
      </c>
      <c r="H184" s="99">
        <v>92</v>
      </c>
      <c r="I184" s="70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ht="13.5" customHeight="1" hidden="1">
      <c r="A185" s="108"/>
      <c r="B185" s="103"/>
      <c r="C185" s="103"/>
      <c r="D185" s="108"/>
      <c r="E185" s="108"/>
      <c r="F185" s="108"/>
      <c r="G185" s="108"/>
      <c r="H185" s="109"/>
      <c r="I185" s="89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 ht="12.75" customHeight="1" hidden="1">
      <c r="A186" s="110"/>
      <c r="B186" s="112"/>
      <c r="C186" s="113"/>
      <c r="D186" s="110"/>
      <c r="E186" s="110"/>
      <c r="F186" s="110"/>
      <c r="G186" s="110"/>
      <c r="H186" s="99"/>
      <c r="I186" s="87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 ht="12.75" customHeight="1" hidden="1">
      <c r="A187" s="108" t="s">
        <v>199</v>
      </c>
      <c r="B187" s="105" t="s">
        <v>132</v>
      </c>
      <c r="C187" s="103">
        <v>971</v>
      </c>
      <c r="D187" s="108" t="s">
        <v>192</v>
      </c>
      <c r="E187" s="108" t="s">
        <v>293</v>
      </c>
      <c r="F187" s="108" t="s">
        <v>131</v>
      </c>
      <c r="G187" s="108" t="s">
        <v>133</v>
      </c>
      <c r="H187" s="109">
        <f>SUM(H188)</f>
        <v>2441</v>
      </c>
      <c r="I187" s="89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ht="12.75" customHeight="1" hidden="1">
      <c r="A188" s="108" t="s">
        <v>199</v>
      </c>
      <c r="B188" s="105" t="s">
        <v>350</v>
      </c>
      <c r="C188" s="103">
        <v>971</v>
      </c>
      <c r="D188" s="108" t="s">
        <v>192</v>
      </c>
      <c r="E188" s="108" t="s">
        <v>293</v>
      </c>
      <c r="F188" s="108" t="s">
        <v>131</v>
      </c>
      <c r="G188" s="108" t="s">
        <v>145</v>
      </c>
      <c r="H188" s="109">
        <f>SUM(H189,H191)</f>
        <v>2441</v>
      </c>
      <c r="I188" s="89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 ht="12.75" customHeight="1" hidden="1">
      <c r="A189" s="108" t="s">
        <v>324</v>
      </c>
      <c r="B189" s="105" t="s">
        <v>347</v>
      </c>
      <c r="C189" s="103">
        <v>971</v>
      </c>
      <c r="D189" s="108" t="s">
        <v>192</v>
      </c>
      <c r="E189" s="108" t="s">
        <v>293</v>
      </c>
      <c r="F189" s="108" t="s">
        <v>131</v>
      </c>
      <c r="G189" s="108" t="s">
        <v>149</v>
      </c>
      <c r="H189" s="109">
        <f>SUM(H190)</f>
        <v>650</v>
      </c>
      <c r="I189" s="89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 ht="12.75" customHeight="1" hidden="1">
      <c r="A190" s="110" t="s">
        <v>324</v>
      </c>
      <c r="B190" s="107" t="s">
        <v>371</v>
      </c>
      <c r="C190" s="113">
        <v>971</v>
      </c>
      <c r="D190" s="110" t="s">
        <v>192</v>
      </c>
      <c r="E190" s="110" t="s">
        <v>293</v>
      </c>
      <c r="F190" s="110" t="s">
        <v>131</v>
      </c>
      <c r="G190" s="110" t="s">
        <v>149</v>
      </c>
      <c r="H190" s="99">
        <v>650</v>
      </c>
      <c r="I190" s="89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 ht="12.75" customHeight="1" hidden="1">
      <c r="A191" s="108" t="s">
        <v>338</v>
      </c>
      <c r="B191" s="105" t="s">
        <v>348</v>
      </c>
      <c r="C191" s="103">
        <v>971</v>
      </c>
      <c r="D191" s="108" t="s">
        <v>192</v>
      </c>
      <c r="E191" s="108" t="s">
        <v>293</v>
      </c>
      <c r="F191" s="108" t="s">
        <v>131</v>
      </c>
      <c r="G191" s="108" t="s">
        <v>150</v>
      </c>
      <c r="H191" s="109">
        <f>SUM(H192)</f>
        <v>1791</v>
      </c>
      <c r="I191" s="89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s="8" customFormat="1" ht="12.75" customHeight="1" hidden="1">
      <c r="A192" s="110" t="s">
        <v>338</v>
      </c>
      <c r="B192" s="107" t="s">
        <v>371</v>
      </c>
      <c r="C192" s="113">
        <v>971</v>
      </c>
      <c r="D192" s="110" t="s">
        <v>192</v>
      </c>
      <c r="E192" s="110" t="s">
        <v>293</v>
      </c>
      <c r="F192" s="110" t="s">
        <v>131</v>
      </c>
      <c r="G192" s="110" t="s">
        <v>150</v>
      </c>
      <c r="H192" s="99">
        <v>1791</v>
      </c>
      <c r="I192" s="70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1:27" s="8" customFormat="1" ht="12.75" customHeight="1" hidden="1">
      <c r="A193" s="108" t="s">
        <v>325</v>
      </c>
      <c r="B193" s="105" t="s">
        <v>152</v>
      </c>
      <c r="C193" s="103">
        <v>971</v>
      </c>
      <c r="D193" s="108" t="s">
        <v>192</v>
      </c>
      <c r="E193" s="108" t="s">
        <v>293</v>
      </c>
      <c r="F193" s="108" t="s">
        <v>131</v>
      </c>
      <c r="G193" s="108" t="s">
        <v>153</v>
      </c>
      <c r="H193" s="109">
        <f>SUM(H194)</f>
        <v>1447</v>
      </c>
      <c r="I193" s="70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s="8" customFormat="1" ht="12.75" customHeight="1" hidden="1">
      <c r="A194" s="108" t="s">
        <v>325</v>
      </c>
      <c r="B194" s="105" t="s">
        <v>154</v>
      </c>
      <c r="C194" s="103">
        <v>971</v>
      </c>
      <c r="D194" s="108" t="s">
        <v>192</v>
      </c>
      <c r="E194" s="108" t="s">
        <v>293</v>
      </c>
      <c r="F194" s="108" t="s">
        <v>131</v>
      </c>
      <c r="G194" s="108" t="s">
        <v>155</v>
      </c>
      <c r="H194" s="109">
        <f>SUM(H195)</f>
        <v>1447</v>
      </c>
      <c r="I194" s="70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s="8" customFormat="1" ht="12" customHeight="1" hidden="1">
      <c r="A195" s="110" t="s">
        <v>326</v>
      </c>
      <c r="B195" s="107" t="s">
        <v>371</v>
      </c>
      <c r="C195" s="113">
        <v>971</v>
      </c>
      <c r="D195" s="110" t="s">
        <v>192</v>
      </c>
      <c r="E195" s="110" t="s">
        <v>293</v>
      </c>
      <c r="F195" s="110" t="s">
        <v>131</v>
      </c>
      <c r="G195" s="110" t="s">
        <v>155</v>
      </c>
      <c r="H195" s="99">
        <v>1447</v>
      </c>
      <c r="I195" s="70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s="8" customFormat="1" ht="12" customHeight="1">
      <c r="A196" s="110" t="s">
        <v>459</v>
      </c>
      <c r="B196" s="103" t="s">
        <v>449</v>
      </c>
      <c r="C196" s="103">
        <v>971</v>
      </c>
      <c r="D196" s="108" t="s">
        <v>192</v>
      </c>
      <c r="E196" s="108" t="s">
        <v>292</v>
      </c>
      <c r="F196" s="108"/>
      <c r="G196" s="108"/>
      <c r="H196" s="109">
        <f>H197</f>
        <v>1399</v>
      </c>
      <c r="I196" s="70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s="8" customFormat="1" ht="12" customHeight="1">
      <c r="A197" s="110" t="s">
        <v>519</v>
      </c>
      <c r="B197" s="112" t="s">
        <v>570</v>
      </c>
      <c r="C197" s="113">
        <v>971</v>
      </c>
      <c r="D197" s="110" t="s">
        <v>192</v>
      </c>
      <c r="E197" s="110" t="s">
        <v>292</v>
      </c>
      <c r="F197" s="110" t="s">
        <v>133</v>
      </c>
      <c r="G197" s="110"/>
      <c r="H197" s="99">
        <v>1399</v>
      </c>
      <c r="I197" s="70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s="8" customFormat="1" ht="12.75" customHeight="1">
      <c r="A198" s="108" t="s">
        <v>460</v>
      </c>
      <c r="B198" s="103" t="s">
        <v>198</v>
      </c>
      <c r="C198" s="103">
        <v>971</v>
      </c>
      <c r="D198" s="108" t="s">
        <v>192</v>
      </c>
      <c r="E198" s="108" t="s">
        <v>440</v>
      </c>
      <c r="F198" s="108"/>
      <c r="G198" s="108"/>
      <c r="H198" s="109">
        <f>SUM(H199)</f>
        <v>300</v>
      </c>
      <c r="I198" s="89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s="8" customFormat="1" ht="12.75" customHeight="1">
      <c r="A199" s="110" t="s">
        <v>520</v>
      </c>
      <c r="B199" s="112" t="s">
        <v>570</v>
      </c>
      <c r="C199" s="113">
        <v>971</v>
      </c>
      <c r="D199" s="110" t="s">
        <v>192</v>
      </c>
      <c r="E199" s="110" t="s">
        <v>440</v>
      </c>
      <c r="F199" s="110" t="s">
        <v>133</v>
      </c>
      <c r="G199" s="110"/>
      <c r="H199" s="99">
        <v>300</v>
      </c>
      <c r="I199" s="87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s="8" customFormat="1" ht="12.75" customHeight="1" hidden="1">
      <c r="A200" s="108" t="s">
        <v>201</v>
      </c>
      <c r="B200" s="105" t="s">
        <v>132</v>
      </c>
      <c r="C200" s="103">
        <v>971</v>
      </c>
      <c r="D200" s="108" t="s">
        <v>192</v>
      </c>
      <c r="E200" s="108" t="s">
        <v>294</v>
      </c>
      <c r="F200" s="108" t="s">
        <v>131</v>
      </c>
      <c r="G200" s="108" t="s">
        <v>133</v>
      </c>
      <c r="H200" s="109">
        <f>SUM(H201)</f>
        <v>260</v>
      </c>
      <c r="I200" s="89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1:27" s="8" customFormat="1" ht="12.75" customHeight="1" hidden="1">
      <c r="A201" s="108" t="s">
        <v>340</v>
      </c>
      <c r="B201" s="105" t="s">
        <v>350</v>
      </c>
      <c r="C201" s="103">
        <v>971</v>
      </c>
      <c r="D201" s="108" t="s">
        <v>192</v>
      </c>
      <c r="E201" s="108" t="s">
        <v>294</v>
      </c>
      <c r="F201" s="108" t="s">
        <v>131</v>
      </c>
      <c r="G201" s="108" t="s">
        <v>145</v>
      </c>
      <c r="H201" s="109">
        <f>SUM(H202)</f>
        <v>260</v>
      </c>
      <c r="I201" s="89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1:27" s="8" customFormat="1" ht="14.25" customHeight="1" hidden="1">
      <c r="A202" s="108" t="s">
        <v>341</v>
      </c>
      <c r="B202" s="105" t="s">
        <v>10</v>
      </c>
      <c r="C202" s="103">
        <v>971</v>
      </c>
      <c r="D202" s="108" t="s">
        <v>192</v>
      </c>
      <c r="E202" s="108" t="s">
        <v>294</v>
      </c>
      <c r="F202" s="108" t="s">
        <v>131</v>
      </c>
      <c r="G202" s="108" t="s">
        <v>168</v>
      </c>
      <c r="H202" s="109">
        <f>SUM(H203)</f>
        <v>260</v>
      </c>
      <c r="I202" s="89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1:27" s="8" customFormat="1" ht="13.5" customHeight="1" hidden="1" thickBot="1">
      <c r="A203" s="110" t="s">
        <v>341</v>
      </c>
      <c r="B203" s="107" t="s">
        <v>371</v>
      </c>
      <c r="C203" s="113">
        <v>971</v>
      </c>
      <c r="D203" s="110" t="s">
        <v>192</v>
      </c>
      <c r="E203" s="110" t="s">
        <v>294</v>
      </c>
      <c r="F203" s="110" t="s">
        <v>131</v>
      </c>
      <c r="G203" s="110" t="s">
        <v>168</v>
      </c>
      <c r="H203" s="99">
        <v>260</v>
      </c>
      <c r="I203" s="70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1:27" s="8" customFormat="1" ht="10.5" customHeight="1" hidden="1" thickTop="1">
      <c r="A204" s="110"/>
      <c r="B204" s="107"/>
      <c r="C204" s="113"/>
      <c r="D204" s="110"/>
      <c r="E204" s="110"/>
      <c r="F204" s="110"/>
      <c r="G204" s="110"/>
      <c r="H204" s="99"/>
      <c r="I204" s="70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1:27" s="8" customFormat="1" ht="12" customHeight="1" hidden="1" thickBot="1">
      <c r="A205" s="106"/>
      <c r="B205" s="117"/>
      <c r="C205" s="118"/>
      <c r="D205" s="107"/>
      <c r="E205" s="107"/>
      <c r="F205" s="119"/>
      <c r="G205" s="113"/>
      <c r="H205" s="109" t="s">
        <v>313</v>
      </c>
      <c r="I205" s="70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27" s="8" customFormat="1" ht="12" customHeight="1" hidden="1">
      <c r="A206" s="102" t="s">
        <v>23</v>
      </c>
      <c r="B206" s="103" t="s">
        <v>0</v>
      </c>
      <c r="C206" s="103" t="s">
        <v>99</v>
      </c>
      <c r="D206" s="103" t="s">
        <v>99</v>
      </c>
      <c r="E206" s="103" t="s">
        <v>99</v>
      </c>
      <c r="F206" s="104" t="s">
        <v>99</v>
      </c>
      <c r="G206" s="103"/>
      <c r="H206" s="103" t="s">
        <v>364</v>
      </c>
      <c r="I206" s="70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1:27" s="8" customFormat="1" ht="12" customHeight="1" hidden="1">
      <c r="A207" s="102" t="s">
        <v>24</v>
      </c>
      <c r="B207" s="105"/>
      <c r="C207" s="103" t="s">
        <v>106</v>
      </c>
      <c r="D207" s="103" t="s">
        <v>430</v>
      </c>
      <c r="E207" s="103" t="s">
        <v>122</v>
      </c>
      <c r="F207" s="104" t="s">
        <v>100</v>
      </c>
      <c r="G207" s="103" t="s">
        <v>427</v>
      </c>
      <c r="H207" s="103" t="s">
        <v>491</v>
      </c>
      <c r="I207" s="70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1:27" s="8" customFormat="1" ht="12" customHeight="1" hidden="1" thickBot="1">
      <c r="A208" s="106"/>
      <c r="B208" s="107"/>
      <c r="C208" s="107"/>
      <c r="D208" s="103" t="s">
        <v>431</v>
      </c>
      <c r="E208" s="103" t="s">
        <v>1</v>
      </c>
      <c r="F208" s="104" t="s">
        <v>101</v>
      </c>
      <c r="G208" s="103"/>
      <c r="H208" s="103" t="s">
        <v>311</v>
      </c>
      <c r="I208" s="70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1:27" s="8" customFormat="1" ht="13.5" customHeight="1" hidden="1">
      <c r="A209" s="108" t="s">
        <v>339</v>
      </c>
      <c r="B209" s="105" t="s">
        <v>152</v>
      </c>
      <c r="C209" s="103">
        <v>971</v>
      </c>
      <c r="D209" s="108" t="s">
        <v>192</v>
      </c>
      <c r="E209" s="108" t="s">
        <v>294</v>
      </c>
      <c r="F209" s="108" t="s">
        <v>131</v>
      </c>
      <c r="G209" s="108" t="s">
        <v>153</v>
      </c>
      <c r="H209" s="109">
        <f>SUM(H210)</f>
        <v>40</v>
      </c>
      <c r="I209" s="70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1:27" s="8" customFormat="1" ht="12" customHeight="1" hidden="1">
      <c r="A210" s="108" t="s">
        <v>342</v>
      </c>
      <c r="B210" s="105" t="s">
        <v>156</v>
      </c>
      <c r="C210" s="103">
        <v>971</v>
      </c>
      <c r="D210" s="108" t="s">
        <v>192</v>
      </c>
      <c r="E210" s="108" t="s">
        <v>294</v>
      </c>
      <c r="F210" s="108" t="s">
        <v>131</v>
      </c>
      <c r="G210" s="108" t="s">
        <v>157</v>
      </c>
      <c r="H210" s="109">
        <f>SUM(H211)</f>
        <v>40</v>
      </c>
      <c r="I210" s="70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1:27" s="8" customFormat="1" ht="12" customHeight="1" hidden="1">
      <c r="A211" s="110" t="s">
        <v>342</v>
      </c>
      <c r="B211" s="107" t="s">
        <v>371</v>
      </c>
      <c r="C211" s="113">
        <v>971</v>
      </c>
      <c r="D211" s="110" t="s">
        <v>192</v>
      </c>
      <c r="E211" s="110" t="s">
        <v>294</v>
      </c>
      <c r="F211" s="110" t="s">
        <v>131</v>
      </c>
      <c r="G211" s="110" t="s">
        <v>157</v>
      </c>
      <c r="H211" s="99">
        <v>40</v>
      </c>
      <c r="I211" s="70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1:27" s="8" customFormat="1" ht="12.75" customHeight="1">
      <c r="A212" s="108" t="s">
        <v>461</v>
      </c>
      <c r="B212" s="103" t="s">
        <v>200</v>
      </c>
      <c r="C212" s="103">
        <v>971</v>
      </c>
      <c r="D212" s="108" t="s">
        <v>192</v>
      </c>
      <c r="E212" s="108" t="s">
        <v>295</v>
      </c>
      <c r="F212" s="108"/>
      <c r="G212" s="108"/>
      <c r="H212" s="109">
        <f>SUM(H213)</f>
        <v>2269</v>
      </c>
      <c r="I212" s="89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1:27" s="8" customFormat="1" ht="12.75" customHeight="1">
      <c r="A213" s="110" t="s">
        <v>521</v>
      </c>
      <c r="B213" s="112" t="s">
        <v>570</v>
      </c>
      <c r="C213" s="113">
        <v>971</v>
      </c>
      <c r="D213" s="110" t="s">
        <v>192</v>
      </c>
      <c r="E213" s="110" t="s">
        <v>295</v>
      </c>
      <c r="F213" s="110" t="s">
        <v>133</v>
      </c>
      <c r="G213" s="110"/>
      <c r="H213" s="99">
        <v>2269</v>
      </c>
      <c r="I213" s="87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1:27" s="8" customFormat="1" ht="12.75" customHeight="1" hidden="1" thickTop="1">
      <c r="A214" s="108" t="s">
        <v>286</v>
      </c>
      <c r="B214" s="105" t="s">
        <v>132</v>
      </c>
      <c r="C214" s="103">
        <v>971</v>
      </c>
      <c r="D214" s="108" t="s">
        <v>192</v>
      </c>
      <c r="E214" s="108" t="s">
        <v>295</v>
      </c>
      <c r="F214" s="108" t="s">
        <v>131</v>
      </c>
      <c r="G214" s="108" t="s">
        <v>133</v>
      </c>
      <c r="H214" s="109">
        <f>SUM(H215)</f>
        <v>1776</v>
      </c>
      <c r="I214" s="89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1:27" s="8" customFormat="1" ht="12.75" customHeight="1" hidden="1">
      <c r="A215" s="108" t="s">
        <v>286</v>
      </c>
      <c r="B215" s="105" t="s">
        <v>350</v>
      </c>
      <c r="C215" s="103">
        <v>971</v>
      </c>
      <c r="D215" s="108" t="s">
        <v>192</v>
      </c>
      <c r="E215" s="108" t="s">
        <v>295</v>
      </c>
      <c r="F215" s="108" t="s">
        <v>131</v>
      </c>
      <c r="G215" s="108" t="s">
        <v>145</v>
      </c>
      <c r="H215" s="109">
        <f>SUM(H216)</f>
        <v>1776</v>
      </c>
      <c r="I215" s="89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1:27" s="8" customFormat="1" ht="12.75" customHeight="1" hidden="1">
      <c r="A216" s="108" t="s">
        <v>286</v>
      </c>
      <c r="B216" s="105" t="s">
        <v>348</v>
      </c>
      <c r="C216" s="103">
        <v>971</v>
      </c>
      <c r="D216" s="108" t="s">
        <v>192</v>
      </c>
      <c r="E216" s="108" t="s">
        <v>295</v>
      </c>
      <c r="F216" s="108" t="s">
        <v>131</v>
      </c>
      <c r="G216" s="108" t="s">
        <v>150</v>
      </c>
      <c r="H216" s="109">
        <f>SUM(H217)</f>
        <v>1776</v>
      </c>
      <c r="I216" s="89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1:27" s="8" customFormat="1" ht="12.75" customHeight="1" hidden="1">
      <c r="A217" s="110" t="s">
        <v>327</v>
      </c>
      <c r="B217" s="107" t="s">
        <v>371</v>
      </c>
      <c r="C217" s="113">
        <v>971</v>
      </c>
      <c r="D217" s="110" t="s">
        <v>192</v>
      </c>
      <c r="E217" s="110" t="s">
        <v>295</v>
      </c>
      <c r="F217" s="110" t="s">
        <v>131</v>
      </c>
      <c r="G217" s="110" t="s">
        <v>150</v>
      </c>
      <c r="H217" s="99">
        <v>1776</v>
      </c>
      <c r="I217" s="70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1:27" s="8" customFormat="1" ht="12" customHeight="1" hidden="1">
      <c r="A218" s="108" t="s">
        <v>328</v>
      </c>
      <c r="B218" s="105" t="s">
        <v>152</v>
      </c>
      <c r="C218" s="103">
        <v>971</v>
      </c>
      <c r="D218" s="108" t="s">
        <v>192</v>
      </c>
      <c r="E218" s="108" t="s">
        <v>295</v>
      </c>
      <c r="F218" s="108" t="s">
        <v>131</v>
      </c>
      <c r="G218" s="108" t="s">
        <v>153</v>
      </c>
      <c r="H218" s="109">
        <f>SUM(H219,H221)</f>
        <v>459</v>
      </c>
      <c r="I218" s="70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1:27" s="8" customFormat="1" ht="12" customHeight="1" hidden="1">
      <c r="A219" s="108" t="s">
        <v>329</v>
      </c>
      <c r="B219" s="105" t="s">
        <v>154</v>
      </c>
      <c r="C219" s="103">
        <v>971</v>
      </c>
      <c r="D219" s="108" t="s">
        <v>192</v>
      </c>
      <c r="E219" s="108" t="s">
        <v>295</v>
      </c>
      <c r="F219" s="108" t="s">
        <v>131</v>
      </c>
      <c r="G219" s="108" t="s">
        <v>155</v>
      </c>
      <c r="H219" s="109">
        <f>SUM(H220)</f>
        <v>381</v>
      </c>
      <c r="I219" s="70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s="8" customFormat="1" ht="12" customHeight="1" hidden="1">
      <c r="A220" s="110" t="s">
        <v>329</v>
      </c>
      <c r="B220" s="107" t="s">
        <v>371</v>
      </c>
      <c r="C220" s="113">
        <v>971</v>
      </c>
      <c r="D220" s="110" t="s">
        <v>192</v>
      </c>
      <c r="E220" s="110" t="s">
        <v>295</v>
      </c>
      <c r="F220" s="110" t="s">
        <v>131</v>
      </c>
      <c r="G220" s="110" t="s">
        <v>155</v>
      </c>
      <c r="H220" s="99">
        <v>381</v>
      </c>
      <c r="I220" s="70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s="8" customFormat="1" ht="12" customHeight="1" hidden="1">
      <c r="A221" s="108" t="s">
        <v>389</v>
      </c>
      <c r="B221" s="105" t="s">
        <v>156</v>
      </c>
      <c r="C221" s="103">
        <v>971</v>
      </c>
      <c r="D221" s="108" t="s">
        <v>192</v>
      </c>
      <c r="E221" s="108" t="s">
        <v>295</v>
      </c>
      <c r="F221" s="108" t="s">
        <v>131</v>
      </c>
      <c r="G221" s="108" t="s">
        <v>157</v>
      </c>
      <c r="H221" s="109">
        <f>SUM(H222)</f>
        <v>78</v>
      </c>
      <c r="I221" s="70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7" s="8" customFormat="1" ht="12" customHeight="1" hidden="1" thickBot="1">
      <c r="A222" s="110" t="s">
        <v>389</v>
      </c>
      <c r="B222" s="107" t="s">
        <v>371</v>
      </c>
      <c r="C222" s="113">
        <v>971</v>
      </c>
      <c r="D222" s="110" t="s">
        <v>192</v>
      </c>
      <c r="E222" s="110" t="s">
        <v>295</v>
      </c>
      <c r="F222" s="110" t="s">
        <v>131</v>
      </c>
      <c r="G222" s="110" t="s">
        <v>157</v>
      </c>
      <c r="H222" s="99">
        <v>78</v>
      </c>
      <c r="I222" s="70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</row>
    <row r="223" spans="1:27" s="8" customFormat="1" ht="11.25" customHeight="1">
      <c r="A223" s="150" t="s">
        <v>462</v>
      </c>
      <c r="B223" s="131" t="s">
        <v>524</v>
      </c>
      <c r="C223" s="131">
        <v>971</v>
      </c>
      <c r="D223" s="150" t="s">
        <v>192</v>
      </c>
      <c r="E223" s="150" t="s">
        <v>441</v>
      </c>
      <c r="F223" s="150"/>
      <c r="G223" s="108"/>
      <c r="H223" s="153">
        <f>SUM(H225)</f>
        <v>2478</v>
      </c>
      <c r="I223" s="89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</row>
    <row r="224" spans="1:27" s="8" customFormat="1" ht="10.5" customHeight="1">
      <c r="A224" s="155"/>
      <c r="B224" s="151" t="s">
        <v>442</v>
      </c>
      <c r="C224" s="151"/>
      <c r="D224" s="155"/>
      <c r="E224" s="155"/>
      <c r="F224" s="155"/>
      <c r="G224" s="108"/>
      <c r="H224" s="154"/>
      <c r="I224" s="89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</row>
    <row r="225" spans="1:27" s="8" customFormat="1" ht="11.25" customHeight="1">
      <c r="A225" s="110" t="s">
        <v>525</v>
      </c>
      <c r="B225" s="112" t="s">
        <v>570</v>
      </c>
      <c r="C225" s="113">
        <v>971</v>
      </c>
      <c r="D225" s="110" t="s">
        <v>192</v>
      </c>
      <c r="E225" s="110" t="s">
        <v>441</v>
      </c>
      <c r="F225" s="110" t="s">
        <v>133</v>
      </c>
      <c r="G225" s="110"/>
      <c r="H225" s="99">
        <v>2478</v>
      </c>
      <c r="I225" s="87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</row>
    <row r="226" spans="1:27" s="8" customFormat="1" ht="11.25" customHeight="1" hidden="1">
      <c r="A226" s="108" t="s">
        <v>287</v>
      </c>
      <c r="B226" s="105" t="s">
        <v>132</v>
      </c>
      <c r="C226" s="103">
        <v>971</v>
      </c>
      <c r="D226" s="108" t="s">
        <v>192</v>
      </c>
      <c r="E226" s="108" t="s">
        <v>296</v>
      </c>
      <c r="F226" s="108" t="s">
        <v>131</v>
      </c>
      <c r="G226" s="108" t="s">
        <v>133</v>
      </c>
      <c r="H226" s="109">
        <f>SUM(H227)</f>
        <v>2190</v>
      </c>
      <c r="I226" s="89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</row>
    <row r="227" spans="1:27" s="8" customFormat="1" ht="12" customHeight="1" hidden="1">
      <c r="A227" s="108" t="s">
        <v>287</v>
      </c>
      <c r="B227" s="105" t="s">
        <v>350</v>
      </c>
      <c r="C227" s="103">
        <v>971</v>
      </c>
      <c r="D227" s="108" t="s">
        <v>192</v>
      </c>
      <c r="E227" s="108" t="s">
        <v>296</v>
      </c>
      <c r="F227" s="108" t="s">
        <v>131</v>
      </c>
      <c r="G227" s="108" t="s">
        <v>145</v>
      </c>
      <c r="H227" s="109">
        <f>SUM(H228)</f>
        <v>2190</v>
      </c>
      <c r="I227" s="89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</row>
    <row r="228" spans="1:27" s="8" customFormat="1" ht="11.25" customHeight="1" hidden="1">
      <c r="A228" s="108" t="s">
        <v>287</v>
      </c>
      <c r="B228" s="105" t="s">
        <v>348</v>
      </c>
      <c r="C228" s="103">
        <v>971</v>
      </c>
      <c r="D228" s="108" t="s">
        <v>192</v>
      </c>
      <c r="E228" s="108" t="s">
        <v>296</v>
      </c>
      <c r="F228" s="108" t="s">
        <v>131</v>
      </c>
      <c r="G228" s="108" t="s">
        <v>150</v>
      </c>
      <c r="H228" s="109">
        <f>SUM(H229)</f>
        <v>2190</v>
      </c>
      <c r="I228" s="89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</row>
    <row r="229" spans="1:27" s="8" customFormat="1" ht="12.75" customHeight="1" hidden="1">
      <c r="A229" s="110" t="s">
        <v>288</v>
      </c>
      <c r="B229" s="107" t="s">
        <v>371</v>
      </c>
      <c r="C229" s="113">
        <v>971</v>
      </c>
      <c r="D229" s="110" t="s">
        <v>192</v>
      </c>
      <c r="E229" s="110" t="s">
        <v>296</v>
      </c>
      <c r="F229" s="110" t="s">
        <v>131</v>
      </c>
      <c r="G229" s="110" t="s">
        <v>150</v>
      </c>
      <c r="H229" s="99">
        <v>2190</v>
      </c>
      <c r="I229" s="70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</row>
    <row r="230" spans="1:27" s="8" customFormat="1" ht="12.75" customHeight="1">
      <c r="A230" s="187" t="s">
        <v>463</v>
      </c>
      <c r="B230" s="185" t="s">
        <v>587</v>
      </c>
      <c r="C230" s="204">
        <v>971</v>
      </c>
      <c r="D230" s="187" t="s">
        <v>192</v>
      </c>
      <c r="E230" s="187" t="s">
        <v>297</v>
      </c>
      <c r="F230" s="187"/>
      <c r="G230" s="125" t="s">
        <v>105</v>
      </c>
      <c r="H230" s="189">
        <f>SUM(H233)</f>
        <v>16257</v>
      </c>
      <c r="I230" s="89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</row>
    <row r="231" spans="1:27" s="8" customFormat="1" ht="1.5" customHeight="1">
      <c r="A231" s="188"/>
      <c r="B231" s="183"/>
      <c r="C231" s="205"/>
      <c r="D231" s="211"/>
      <c r="E231" s="188"/>
      <c r="F231" s="188"/>
      <c r="G231" s="125"/>
      <c r="H231" s="190"/>
      <c r="I231" s="89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</row>
    <row r="232" spans="1:27" s="8" customFormat="1" ht="13.5" customHeight="1">
      <c r="A232" s="161"/>
      <c r="B232" s="159" t="s">
        <v>588</v>
      </c>
      <c r="C232" s="162"/>
      <c r="D232" s="163"/>
      <c r="E232" s="161"/>
      <c r="F232" s="161"/>
      <c r="G232" s="125"/>
      <c r="H232" s="164"/>
      <c r="I232" s="89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</row>
    <row r="233" spans="1:27" s="8" customFormat="1" ht="17.25" customHeight="1">
      <c r="A233" s="110" t="s">
        <v>526</v>
      </c>
      <c r="B233" s="112" t="s">
        <v>570</v>
      </c>
      <c r="C233" s="113">
        <v>971</v>
      </c>
      <c r="D233" s="110" t="s">
        <v>192</v>
      </c>
      <c r="E233" s="110" t="s">
        <v>297</v>
      </c>
      <c r="F233" s="110" t="s">
        <v>133</v>
      </c>
      <c r="G233" s="110"/>
      <c r="H233" s="99">
        <v>16257</v>
      </c>
      <c r="I233" s="87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</row>
    <row r="234" spans="1:27" s="8" customFormat="1" ht="12.75" customHeight="1" hidden="1">
      <c r="A234" s="108" t="s">
        <v>289</v>
      </c>
      <c r="B234" s="105" t="s">
        <v>132</v>
      </c>
      <c r="C234" s="103">
        <v>971</v>
      </c>
      <c r="D234" s="108" t="s">
        <v>192</v>
      </c>
      <c r="E234" s="108" t="s">
        <v>297</v>
      </c>
      <c r="F234" s="108" t="s">
        <v>131</v>
      </c>
      <c r="G234" s="108" t="s">
        <v>133</v>
      </c>
      <c r="H234" s="109">
        <f>SUM(H235)</f>
        <v>6868</v>
      </c>
      <c r="I234" s="89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</row>
    <row r="235" spans="1:27" s="8" customFormat="1" ht="12.75" customHeight="1" hidden="1">
      <c r="A235" s="108" t="s">
        <v>289</v>
      </c>
      <c r="B235" s="105" t="s">
        <v>350</v>
      </c>
      <c r="C235" s="103">
        <v>971</v>
      </c>
      <c r="D235" s="108" t="s">
        <v>192</v>
      </c>
      <c r="E235" s="108" t="s">
        <v>297</v>
      </c>
      <c r="F235" s="108" t="s">
        <v>131</v>
      </c>
      <c r="G235" s="108" t="s">
        <v>145</v>
      </c>
      <c r="H235" s="109">
        <f>SUM(H236)</f>
        <v>6868</v>
      </c>
      <c r="I235" s="89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spans="1:27" s="8" customFormat="1" ht="12.75" customHeight="1" hidden="1">
      <c r="A236" s="108" t="s">
        <v>360</v>
      </c>
      <c r="B236" s="105" t="s">
        <v>348</v>
      </c>
      <c r="C236" s="103">
        <v>971</v>
      </c>
      <c r="D236" s="108" t="s">
        <v>192</v>
      </c>
      <c r="E236" s="108" t="s">
        <v>297</v>
      </c>
      <c r="F236" s="108" t="s">
        <v>131</v>
      </c>
      <c r="G236" s="108" t="s">
        <v>150</v>
      </c>
      <c r="H236" s="109">
        <f>SUM(H237)</f>
        <v>6868</v>
      </c>
      <c r="I236" s="89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</row>
    <row r="237" spans="1:27" s="8" customFormat="1" ht="12.75" customHeight="1" hidden="1">
      <c r="A237" s="110" t="s">
        <v>360</v>
      </c>
      <c r="B237" s="107" t="s">
        <v>371</v>
      </c>
      <c r="C237" s="113">
        <v>971</v>
      </c>
      <c r="D237" s="110" t="s">
        <v>192</v>
      </c>
      <c r="E237" s="110" t="s">
        <v>297</v>
      </c>
      <c r="F237" s="110" t="s">
        <v>131</v>
      </c>
      <c r="G237" s="110" t="s">
        <v>150</v>
      </c>
      <c r="H237" s="99">
        <v>6868</v>
      </c>
      <c r="I237" s="89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</row>
    <row r="238" spans="1:27" s="8" customFormat="1" ht="12.75" customHeight="1" hidden="1">
      <c r="A238" s="108" t="s">
        <v>361</v>
      </c>
      <c r="B238" s="105" t="s">
        <v>152</v>
      </c>
      <c r="C238" s="103">
        <v>971</v>
      </c>
      <c r="D238" s="108" t="s">
        <v>192</v>
      </c>
      <c r="E238" s="108" t="s">
        <v>297</v>
      </c>
      <c r="F238" s="108" t="s">
        <v>131</v>
      </c>
      <c r="G238" s="108" t="s">
        <v>153</v>
      </c>
      <c r="H238" s="109">
        <f>SUM(H239)</f>
        <v>1112</v>
      </c>
      <c r="I238" s="89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</row>
    <row r="239" spans="1:27" s="8" customFormat="1" ht="12.75" customHeight="1" hidden="1">
      <c r="A239" s="108" t="s">
        <v>362</v>
      </c>
      <c r="B239" s="105" t="s">
        <v>154</v>
      </c>
      <c r="C239" s="103">
        <v>971</v>
      </c>
      <c r="D239" s="108" t="s">
        <v>192</v>
      </c>
      <c r="E239" s="108" t="s">
        <v>297</v>
      </c>
      <c r="F239" s="108" t="s">
        <v>131</v>
      </c>
      <c r="G239" s="108" t="s">
        <v>155</v>
      </c>
      <c r="H239" s="109">
        <f>SUM(H240)</f>
        <v>1112</v>
      </c>
      <c r="I239" s="89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</row>
    <row r="240" spans="1:27" s="8" customFormat="1" ht="12.75" customHeight="1" hidden="1">
      <c r="A240" s="110" t="s">
        <v>362</v>
      </c>
      <c r="B240" s="107" t="s">
        <v>371</v>
      </c>
      <c r="C240" s="113">
        <v>971</v>
      </c>
      <c r="D240" s="110" t="s">
        <v>192</v>
      </c>
      <c r="E240" s="110" t="s">
        <v>297</v>
      </c>
      <c r="F240" s="110" t="s">
        <v>131</v>
      </c>
      <c r="G240" s="110" t="s">
        <v>155</v>
      </c>
      <c r="H240" s="99">
        <v>1112</v>
      </c>
      <c r="I240" s="89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</row>
    <row r="241" spans="1:27" s="8" customFormat="1" ht="12.75" customHeight="1">
      <c r="A241" s="193" t="s">
        <v>23</v>
      </c>
      <c r="B241" s="199" t="s">
        <v>0</v>
      </c>
      <c r="C241" s="174" t="s">
        <v>553</v>
      </c>
      <c r="D241" s="174" t="s">
        <v>554</v>
      </c>
      <c r="E241" s="174" t="s">
        <v>555</v>
      </c>
      <c r="F241" s="207" t="s">
        <v>578</v>
      </c>
      <c r="G241" s="103"/>
      <c r="H241" s="174" t="s">
        <v>577</v>
      </c>
      <c r="I241" s="89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</row>
    <row r="242" spans="1:27" s="8" customFormat="1" ht="12.75" customHeight="1">
      <c r="A242" s="194"/>
      <c r="B242" s="200"/>
      <c r="C242" s="202"/>
      <c r="D242" s="175"/>
      <c r="E242" s="175"/>
      <c r="F242" s="175"/>
      <c r="G242" s="103" t="s">
        <v>427</v>
      </c>
      <c r="H242" s="175"/>
      <c r="I242" s="89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</row>
    <row r="243" spans="1:27" s="8" customFormat="1" ht="27" customHeight="1">
      <c r="A243" s="195"/>
      <c r="B243" s="201"/>
      <c r="C243" s="203"/>
      <c r="D243" s="176"/>
      <c r="E243" s="176"/>
      <c r="F243" s="176"/>
      <c r="G243" s="103"/>
      <c r="H243" s="176"/>
      <c r="I243" s="89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</row>
    <row r="244" spans="1:27" s="8" customFormat="1" ht="12" customHeight="1">
      <c r="A244" s="108" t="s">
        <v>212</v>
      </c>
      <c r="B244" s="103" t="s">
        <v>202</v>
      </c>
      <c r="C244" s="103">
        <v>971</v>
      </c>
      <c r="D244" s="108" t="s">
        <v>115</v>
      </c>
      <c r="E244" s="108"/>
      <c r="F244" s="108"/>
      <c r="G244" s="110"/>
      <c r="H244" s="109">
        <f>SUM(H252+H245)</f>
        <v>1903.5</v>
      </c>
      <c r="I244" s="87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</row>
    <row r="245" spans="1:27" s="8" customFormat="1" ht="12" customHeight="1">
      <c r="A245" s="150" t="s">
        <v>213</v>
      </c>
      <c r="B245" s="130" t="s">
        <v>527</v>
      </c>
      <c r="C245" s="166">
        <v>971</v>
      </c>
      <c r="D245" s="150" t="s">
        <v>473</v>
      </c>
      <c r="E245" s="150"/>
      <c r="F245" s="150"/>
      <c r="G245" s="108"/>
      <c r="H245" s="153">
        <f>SUM(H247)</f>
        <v>63.5</v>
      </c>
      <c r="I245" s="87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</row>
    <row r="246" spans="1:27" s="8" customFormat="1" ht="12" customHeight="1">
      <c r="A246" s="165"/>
      <c r="B246" s="158" t="s">
        <v>528</v>
      </c>
      <c r="C246" s="167"/>
      <c r="D246" s="155"/>
      <c r="E246" s="155"/>
      <c r="F246" s="155"/>
      <c r="G246" s="108"/>
      <c r="H246" s="154"/>
      <c r="I246" s="87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</row>
    <row r="247" spans="1:27" s="8" customFormat="1" ht="12.75" customHeight="1">
      <c r="A247" s="150" t="s">
        <v>215</v>
      </c>
      <c r="B247" s="131" t="s">
        <v>481</v>
      </c>
      <c r="C247" s="131">
        <v>971</v>
      </c>
      <c r="D247" s="150" t="s">
        <v>473</v>
      </c>
      <c r="E247" s="150" t="s">
        <v>474</v>
      </c>
      <c r="F247" s="150"/>
      <c r="G247" s="108"/>
      <c r="H247" s="153">
        <f>SUM(H251)</f>
        <v>63.5</v>
      </c>
      <c r="I247" s="87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</row>
    <row r="248" spans="1:27" s="8" customFormat="1" ht="12" customHeight="1">
      <c r="A248" s="134"/>
      <c r="B248" s="142" t="s">
        <v>482</v>
      </c>
      <c r="C248" s="142"/>
      <c r="D248" s="134"/>
      <c r="E248" s="134"/>
      <c r="F248" s="134"/>
      <c r="G248" s="108"/>
      <c r="H248" s="148"/>
      <c r="I248" s="87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</row>
    <row r="249" spans="1:27" s="8" customFormat="1" ht="12" customHeight="1">
      <c r="A249" s="134"/>
      <c r="B249" s="142" t="s">
        <v>483</v>
      </c>
      <c r="C249" s="143"/>
      <c r="D249" s="135"/>
      <c r="E249" s="135"/>
      <c r="F249" s="135"/>
      <c r="G249" s="110"/>
      <c r="H249" s="148"/>
      <c r="I249" s="87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</row>
    <row r="250" spans="1:27" s="8" customFormat="1" ht="11.25" customHeight="1">
      <c r="A250" s="136"/>
      <c r="B250" s="151" t="s">
        <v>484</v>
      </c>
      <c r="C250" s="144"/>
      <c r="D250" s="136"/>
      <c r="E250" s="136"/>
      <c r="F250" s="136"/>
      <c r="G250" s="110"/>
      <c r="H250" s="149"/>
      <c r="I250" s="87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</row>
    <row r="251" spans="1:27" s="8" customFormat="1" ht="14.25" customHeight="1">
      <c r="A251" s="110" t="s">
        <v>216</v>
      </c>
      <c r="B251" s="112" t="s">
        <v>570</v>
      </c>
      <c r="C251" s="126">
        <v>971</v>
      </c>
      <c r="D251" s="110" t="s">
        <v>473</v>
      </c>
      <c r="E251" s="110" t="s">
        <v>474</v>
      </c>
      <c r="F251" s="110" t="s">
        <v>133</v>
      </c>
      <c r="G251" s="110"/>
      <c r="H251" s="99">
        <v>63.5</v>
      </c>
      <c r="I251" s="87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</row>
    <row r="252" spans="1:27" s="8" customFormat="1" ht="12.75" customHeight="1">
      <c r="A252" s="108" t="s">
        <v>475</v>
      </c>
      <c r="B252" s="103" t="s">
        <v>204</v>
      </c>
      <c r="C252" s="103">
        <v>971</v>
      </c>
      <c r="D252" s="108" t="s">
        <v>116</v>
      </c>
      <c r="E252" s="108"/>
      <c r="F252" s="108"/>
      <c r="G252" s="110"/>
      <c r="H252" s="109">
        <f>H253+H267+H283+H286+H289</f>
        <v>1840</v>
      </c>
      <c r="I252" s="87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</row>
    <row r="253" spans="1:27" s="8" customFormat="1" ht="12.75" customHeight="1">
      <c r="A253" s="150" t="s">
        <v>476</v>
      </c>
      <c r="B253" s="131" t="s">
        <v>530</v>
      </c>
      <c r="C253" s="131">
        <v>971</v>
      </c>
      <c r="D253" s="150" t="s">
        <v>116</v>
      </c>
      <c r="E253" s="150" t="s">
        <v>290</v>
      </c>
      <c r="F253" s="150"/>
      <c r="G253" s="108"/>
      <c r="H253" s="153">
        <f>SUM(H255)</f>
        <v>635</v>
      </c>
      <c r="I253" s="87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</row>
    <row r="254" spans="1:27" s="8" customFormat="1" ht="10.5" customHeight="1">
      <c r="A254" s="155"/>
      <c r="B254" s="151" t="s">
        <v>529</v>
      </c>
      <c r="C254" s="151"/>
      <c r="D254" s="168"/>
      <c r="E254" s="168"/>
      <c r="F254" s="168"/>
      <c r="G254" s="105"/>
      <c r="H254" s="154"/>
      <c r="I254" s="87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</row>
    <row r="255" spans="1:27" s="8" customFormat="1" ht="12.75" customHeight="1">
      <c r="A255" s="110" t="s">
        <v>531</v>
      </c>
      <c r="B255" s="112" t="s">
        <v>570</v>
      </c>
      <c r="C255" s="113">
        <v>971</v>
      </c>
      <c r="D255" s="110" t="s">
        <v>116</v>
      </c>
      <c r="E255" s="110" t="s">
        <v>290</v>
      </c>
      <c r="F255" s="110" t="s">
        <v>133</v>
      </c>
      <c r="G255" s="110"/>
      <c r="H255" s="99">
        <v>635</v>
      </c>
      <c r="I255" s="87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</row>
    <row r="256" spans="1:27" s="8" customFormat="1" ht="12.75" customHeight="1" hidden="1">
      <c r="A256" s="108" t="s">
        <v>205</v>
      </c>
      <c r="B256" s="105" t="s">
        <v>132</v>
      </c>
      <c r="C256" s="103">
        <v>971</v>
      </c>
      <c r="D256" s="108" t="s">
        <v>116</v>
      </c>
      <c r="E256" s="108" t="s">
        <v>290</v>
      </c>
      <c r="F256" s="108" t="s">
        <v>131</v>
      </c>
      <c r="G256" s="108" t="s">
        <v>133</v>
      </c>
      <c r="H256" s="109">
        <f>SUM(H257,H262)</f>
        <v>655</v>
      </c>
      <c r="I256" s="87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</row>
    <row r="257" spans="1:27" s="8" customFormat="1" ht="12.75" customHeight="1" hidden="1">
      <c r="A257" s="108" t="s">
        <v>207</v>
      </c>
      <c r="B257" s="105" t="s">
        <v>350</v>
      </c>
      <c r="C257" s="103">
        <v>971</v>
      </c>
      <c r="D257" s="108" t="s">
        <v>116</v>
      </c>
      <c r="E257" s="108" t="s">
        <v>290</v>
      </c>
      <c r="F257" s="108" t="s">
        <v>131</v>
      </c>
      <c r="G257" s="108" t="s">
        <v>145</v>
      </c>
      <c r="H257" s="109">
        <f>SUM(H258,H259)</f>
        <v>515</v>
      </c>
      <c r="I257" s="87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</row>
    <row r="258" spans="1:27" s="8" customFormat="1" ht="12.75" customHeight="1" hidden="1">
      <c r="A258" s="110" t="s">
        <v>208</v>
      </c>
      <c r="B258" s="107" t="s">
        <v>10</v>
      </c>
      <c r="C258" s="113">
        <v>971</v>
      </c>
      <c r="D258" s="110" t="s">
        <v>116</v>
      </c>
      <c r="E258" s="110" t="s">
        <v>290</v>
      </c>
      <c r="F258" s="110" t="s">
        <v>131</v>
      </c>
      <c r="G258" s="110" t="s">
        <v>168</v>
      </c>
      <c r="H258" s="99">
        <v>275</v>
      </c>
      <c r="I258" s="87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</row>
    <row r="259" spans="1:27" s="8" customFormat="1" ht="12.75" customHeight="1" hidden="1">
      <c r="A259" s="108" t="s">
        <v>330</v>
      </c>
      <c r="B259" s="105" t="s">
        <v>348</v>
      </c>
      <c r="C259" s="103">
        <v>971</v>
      </c>
      <c r="D259" s="108" t="s">
        <v>116</v>
      </c>
      <c r="E259" s="108" t="s">
        <v>290</v>
      </c>
      <c r="F259" s="108" t="s">
        <v>131</v>
      </c>
      <c r="G259" s="108" t="s">
        <v>150</v>
      </c>
      <c r="H259" s="109">
        <f>SUM(H260)</f>
        <v>240</v>
      </c>
      <c r="I259" s="87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</row>
    <row r="260" spans="1:27" s="8" customFormat="1" ht="12" customHeight="1" hidden="1">
      <c r="A260" s="110" t="s">
        <v>331</v>
      </c>
      <c r="B260" s="107" t="s">
        <v>206</v>
      </c>
      <c r="C260" s="113">
        <v>971</v>
      </c>
      <c r="D260" s="110" t="s">
        <v>116</v>
      </c>
      <c r="E260" s="110" t="s">
        <v>290</v>
      </c>
      <c r="F260" s="110" t="s">
        <v>131</v>
      </c>
      <c r="G260" s="110" t="s">
        <v>150</v>
      </c>
      <c r="H260" s="99">
        <v>240</v>
      </c>
      <c r="I260" s="8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</row>
    <row r="261" spans="1:27" s="8" customFormat="1" ht="9.75" customHeight="1" hidden="1">
      <c r="A261" s="108"/>
      <c r="B261" s="112" t="s">
        <v>372</v>
      </c>
      <c r="C261" s="103"/>
      <c r="D261" s="105"/>
      <c r="E261" s="105"/>
      <c r="F261" s="105"/>
      <c r="G261" s="105"/>
      <c r="H261" s="109"/>
      <c r="I261" s="87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</row>
    <row r="262" spans="1:27" s="8" customFormat="1" ht="12" customHeight="1" hidden="1">
      <c r="A262" s="108" t="s">
        <v>320</v>
      </c>
      <c r="B262" s="105" t="s">
        <v>112</v>
      </c>
      <c r="C262" s="103">
        <v>971</v>
      </c>
      <c r="D262" s="108" t="s">
        <v>116</v>
      </c>
      <c r="E262" s="108" t="s">
        <v>290</v>
      </c>
      <c r="F262" s="108" t="s">
        <v>131</v>
      </c>
      <c r="G262" s="108" t="s">
        <v>151</v>
      </c>
      <c r="H262" s="109">
        <f>SUM(H263)</f>
        <v>140</v>
      </c>
      <c r="I262" s="87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</row>
    <row r="263" spans="1:27" s="8" customFormat="1" ht="12" customHeight="1" hidden="1">
      <c r="A263" s="110" t="s">
        <v>332</v>
      </c>
      <c r="B263" s="107" t="s">
        <v>373</v>
      </c>
      <c r="C263" s="113">
        <v>971</v>
      </c>
      <c r="D263" s="110" t="s">
        <v>116</v>
      </c>
      <c r="E263" s="110" t="s">
        <v>290</v>
      </c>
      <c r="F263" s="110" t="s">
        <v>131</v>
      </c>
      <c r="G263" s="110" t="s">
        <v>151</v>
      </c>
      <c r="H263" s="99">
        <v>140</v>
      </c>
      <c r="I263" s="87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</row>
    <row r="264" spans="1:27" s="8" customFormat="1" ht="12" customHeight="1" hidden="1">
      <c r="A264" s="108" t="s">
        <v>209</v>
      </c>
      <c r="B264" s="114" t="s">
        <v>152</v>
      </c>
      <c r="C264" s="103">
        <v>971</v>
      </c>
      <c r="D264" s="108" t="s">
        <v>116</v>
      </c>
      <c r="E264" s="108" t="s">
        <v>290</v>
      </c>
      <c r="F264" s="108" t="s">
        <v>131</v>
      </c>
      <c r="G264" s="108" t="s">
        <v>153</v>
      </c>
      <c r="H264" s="109">
        <f>SUM(H265)</f>
        <v>35</v>
      </c>
      <c r="I264" s="87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</row>
    <row r="265" spans="1:27" s="8" customFormat="1" ht="12" customHeight="1" hidden="1">
      <c r="A265" s="108" t="s">
        <v>210</v>
      </c>
      <c r="B265" s="114" t="s">
        <v>156</v>
      </c>
      <c r="C265" s="103">
        <v>971</v>
      </c>
      <c r="D265" s="108" t="s">
        <v>116</v>
      </c>
      <c r="E265" s="108" t="s">
        <v>290</v>
      </c>
      <c r="F265" s="108" t="s">
        <v>131</v>
      </c>
      <c r="G265" s="108" t="s">
        <v>157</v>
      </c>
      <c r="H265" s="109">
        <f>SUM(H266)</f>
        <v>35</v>
      </c>
      <c r="I265" s="87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</row>
    <row r="266" spans="1:27" s="8" customFormat="1" ht="12" customHeight="1" hidden="1">
      <c r="A266" s="110" t="s">
        <v>211</v>
      </c>
      <c r="B266" s="107" t="s">
        <v>398</v>
      </c>
      <c r="C266" s="113">
        <v>971</v>
      </c>
      <c r="D266" s="110" t="s">
        <v>116</v>
      </c>
      <c r="E266" s="110" t="s">
        <v>290</v>
      </c>
      <c r="F266" s="110" t="s">
        <v>131</v>
      </c>
      <c r="G266" s="110" t="s">
        <v>157</v>
      </c>
      <c r="H266" s="99">
        <v>35</v>
      </c>
      <c r="I266" s="87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</row>
    <row r="267" spans="1:27" s="8" customFormat="1" ht="11.25" customHeight="1">
      <c r="A267" s="150" t="s">
        <v>477</v>
      </c>
      <c r="B267" s="131" t="s">
        <v>533</v>
      </c>
      <c r="C267" s="131">
        <v>971</v>
      </c>
      <c r="D267" s="150" t="s">
        <v>116</v>
      </c>
      <c r="E267" s="150" t="s">
        <v>300</v>
      </c>
      <c r="F267" s="150"/>
      <c r="G267" s="108" t="s">
        <v>105</v>
      </c>
      <c r="H267" s="153">
        <f>SUM(H269)</f>
        <v>695</v>
      </c>
      <c r="I267" s="89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</row>
    <row r="268" spans="1:27" s="8" customFormat="1" ht="10.5" customHeight="1">
      <c r="A268" s="155"/>
      <c r="B268" s="151" t="s">
        <v>532</v>
      </c>
      <c r="C268" s="151"/>
      <c r="D268" s="168"/>
      <c r="E268" s="168"/>
      <c r="F268" s="168"/>
      <c r="G268" s="105"/>
      <c r="H268" s="154"/>
      <c r="I268" s="89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</row>
    <row r="269" spans="1:27" s="8" customFormat="1" ht="12.75" customHeight="1">
      <c r="A269" s="110" t="s">
        <v>534</v>
      </c>
      <c r="B269" s="112" t="s">
        <v>570</v>
      </c>
      <c r="C269" s="113">
        <v>971</v>
      </c>
      <c r="D269" s="110" t="s">
        <v>116</v>
      </c>
      <c r="E269" s="110" t="s">
        <v>300</v>
      </c>
      <c r="F269" s="110" t="s">
        <v>133</v>
      </c>
      <c r="G269" s="110" t="s">
        <v>105</v>
      </c>
      <c r="H269" s="99">
        <v>695</v>
      </c>
      <c r="I269" s="87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</row>
    <row r="270" spans="1:27" s="8" customFormat="1" ht="12.75" customHeight="1" hidden="1">
      <c r="A270" s="108" t="s">
        <v>209</v>
      </c>
      <c r="B270" s="105" t="s">
        <v>132</v>
      </c>
      <c r="C270" s="103">
        <v>971</v>
      </c>
      <c r="D270" s="108" t="s">
        <v>116</v>
      </c>
      <c r="E270" s="108" t="s">
        <v>300</v>
      </c>
      <c r="F270" s="108" t="s">
        <v>131</v>
      </c>
      <c r="G270" s="108" t="s">
        <v>133</v>
      </c>
      <c r="H270" s="109">
        <f>SUM(H271,H276)</f>
        <v>470</v>
      </c>
      <c r="I270" s="89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</row>
    <row r="271" spans="1:27" s="8" customFormat="1" ht="12.75" customHeight="1" hidden="1">
      <c r="A271" s="108" t="s">
        <v>210</v>
      </c>
      <c r="B271" s="105" t="s">
        <v>350</v>
      </c>
      <c r="C271" s="103">
        <v>971</v>
      </c>
      <c r="D271" s="108" t="s">
        <v>116</v>
      </c>
      <c r="E271" s="108" t="s">
        <v>300</v>
      </c>
      <c r="F271" s="108" t="s">
        <v>131</v>
      </c>
      <c r="G271" s="108" t="s">
        <v>145</v>
      </c>
      <c r="H271" s="109">
        <f>SUM(H272,H273)</f>
        <v>400</v>
      </c>
      <c r="I271" s="89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</row>
    <row r="272" spans="1:27" s="8" customFormat="1" ht="12.75" customHeight="1" hidden="1">
      <c r="A272" s="110" t="s">
        <v>211</v>
      </c>
      <c r="B272" s="107" t="s">
        <v>10</v>
      </c>
      <c r="C272" s="113">
        <v>971</v>
      </c>
      <c r="D272" s="110" t="s">
        <v>116</v>
      </c>
      <c r="E272" s="110" t="s">
        <v>300</v>
      </c>
      <c r="F272" s="110" t="s">
        <v>131</v>
      </c>
      <c r="G272" s="110" t="s">
        <v>168</v>
      </c>
      <c r="H272" s="99">
        <v>30</v>
      </c>
      <c r="I272" s="89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</row>
    <row r="273" spans="1:27" s="8" customFormat="1" ht="12.75" customHeight="1" hidden="1">
      <c r="A273" s="108" t="s">
        <v>333</v>
      </c>
      <c r="B273" s="105" t="s">
        <v>348</v>
      </c>
      <c r="C273" s="103">
        <v>971</v>
      </c>
      <c r="D273" s="108" t="s">
        <v>116</v>
      </c>
      <c r="E273" s="108" t="s">
        <v>300</v>
      </c>
      <c r="F273" s="108" t="s">
        <v>131</v>
      </c>
      <c r="G273" s="108" t="s">
        <v>150</v>
      </c>
      <c r="H273" s="109">
        <f>H274</f>
        <v>370</v>
      </c>
      <c r="I273" s="89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</row>
    <row r="274" spans="1:27" s="8" customFormat="1" ht="12.75" customHeight="1" hidden="1">
      <c r="A274" s="110" t="s">
        <v>334</v>
      </c>
      <c r="B274" s="107" t="s">
        <v>390</v>
      </c>
      <c r="C274" s="113">
        <v>971</v>
      </c>
      <c r="D274" s="110" t="s">
        <v>116</v>
      </c>
      <c r="E274" s="110" t="s">
        <v>300</v>
      </c>
      <c r="F274" s="110" t="s">
        <v>131</v>
      </c>
      <c r="G274" s="110" t="s">
        <v>150</v>
      </c>
      <c r="H274" s="99">
        <v>370</v>
      </c>
      <c r="I274" s="70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</row>
    <row r="275" spans="1:27" s="8" customFormat="1" ht="10.5" customHeight="1" hidden="1">
      <c r="A275" s="108"/>
      <c r="B275" s="127" t="s">
        <v>372</v>
      </c>
      <c r="C275" s="103"/>
      <c r="D275" s="105"/>
      <c r="E275" s="105"/>
      <c r="F275" s="105"/>
      <c r="G275" s="105"/>
      <c r="H275" s="109"/>
      <c r="I275" s="89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</row>
    <row r="276" spans="1:27" s="8" customFormat="1" ht="12.75" customHeight="1" hidden="1">
      <c r="A276" s="108" t="s">
        <v>318</v>
      </c>
      <c r="B276" s="105" t="s">
        <v>112</v>
      </c>
      <c r="C276" s="103">
        <v>971</v>
      </c>
      <c r="D276" s="108" t="s">
        <v>116</v>
      </c>
      <c r="E276" s="108" t="s">
        <v>300</v>
      </c>
      <c r="F276" s="108" t="s">
        <v>131</v>
      </c>
      <c r="G276" s="108" t="s">
        <v>151</v>
      </c>
      <c r="H276" s="109">
        <f>SUM(H277)</f>
        <v>70</v>
      </c>
      <c r="I276" s="89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</row>
    <row r="277" spans="1:27" s="8" customFormat="1" ht="12" customHeight="1" hidden="1">
      <c r="A277" s="110" t="s">
        <v>319</v>
      </c>
      <c r="B277" s="107" t="s">
        <v>373</v>
      </c>
      <c r="C277" s="113">
        <v>971</v>
      </c>
      <c r="D277" s="110" t="s">
        <v>116</v>
      </c>
      <c r="E277" s="110" t="s">
        <v>300</v>
      </c>
      <c r="F277" s="110" t="s">
        <v>131</v>
      </c>
      <c r="G277" s="110" t="s">
        <v>151</v>
      </c>
      <c r="H277" s="99">
        <v>70</v>
      </c>
      <c r="I277" s="89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</row>
    <row r="278" spans="1:27" s="8" customFormat="1" ht="27" customHeight="1" hidden="1" thickTop="1">
      <c r="A278" s="110"/>
      <c r="B278" s="107"/>
      <c r="C278" s="113"/>
      <c r="D278" s="110"/>
      <c r="E278" s="110"/>
      <c r="F278" s="110"/>
      <c r="G278" s="110"/>
      <c r="H278" s="99"/>
      <c r="I278" s="89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</row>
    <row r="279" spans="1:27" s="8" customFormat="1" ht="10.5" customHeight="1" hidden="1" thickBot="1">
      <c r="A279" s="110"/>
      <c r="B279" s="107"/>
      <c r="C279" s="113"/>
      <c r="D279" s="110"/>
      <c r="E279" s="110"/>
      <c r="F279" s="110"/>
      <c r="G279" s="110"/>
      <c r="H279" s="128"/>
      <c r="I279" s="89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</row>
    <row r="280" spans="1:27" s="8" customFormat="1" ht="12" customHeight="1" hidden="1">
      <c r="A280" s="102"/>
      <c r="B280" s="103"/>
      <c r="C280" s="103"/>
      <c r="D280" s="103"/>
      <c r="E280" s="103"/>
      <c r="F280" s="104"/>
      <c r="G280" s="103"/>
      <c r="H280" s="103"/>
      <c r="I280" s="89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</row>
    <row r="281" spans="1:27" s="8" customFormat="1" ht="12" customHeight="1" hidden="1">
      <c r="A281" s="102"/>
      <c r="B281" s="105"/>
      <c r="C281" s="103"/>
      <c r="D281" s="103"/>
      <c r="E281" s="103"/>
      <c r="F281" s="104"/>
      <c r="G281" s="103"/>
      <c r="H281" s="103"/>
      <c r="I281" s="89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</row>
    <row r="282" spans="1:27" s="8" customFormat="1" ht="12" customHeight="1" hidden="1" thickBot="1">
      <c r="A282" s="106"/>
      <c r="B282" s="107"/>
      <c r="C282" s="107"/>
      <c r="D282" s="103" t="s">
        <v>431</v>
      </c>
      <c r="E282" s="103" t="s">
        <v>1</v>
      </c>
      <c r="F282" s="104" t="s">
        <v>101</v>
      </c>
      <c r="G282" s="103"/>
      <c r="H282" s="103" t="s">
        <v>311</v>
      </c>
      <c r="I282" s="89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</row>
    <row r="283" spans="1:27" s="8" customFormat="1" ht="12" customHeight="1">
      <c r="A283" s="150" t="s">
        <v>478</v>
      </c>
      <c r="B283" s="131" t="s">
        <v>535</v>
      </c>
      <c r="C283" s="141">
        <v>971</v>
      </c>
      <c r="D283" s="150" t="s">
        <v>116</v>
      </c>
      <c r="E283" s="131" t="s">
        <v>439</v>
      </c>
      <c r="F283" s="170"/>
      <c r="G283" s="103"/>
      <c r="H283" s="172">
        <f>H285</f>
        <v>160</v>
      </c>
      <c r="I283" s="89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</row>
    <row r="284" spans="1:27" s="8" customFormat="1" ht="12" customHeight="1">
      <c r="A284" s="169"/>
      <c r="B284" s="151" t="s">
        <v>536</v>
      </c>
      <c r="C284" s="144"/>
      <c r="D284" s="151"/>
      <c r="E284" s="151"/>
      <c r="F284" s="171"/>
      <c r="G284" s="103"/>
      <c r="H284" s="173"/>
      <c r="I284" s="89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</row>
    <row r="285" spans="1:27" s="8" customFormat="1" ht="12" customHeight="1">
      <c r="A285" s="110" t="s">
        <v>537</v>
      </c>
      <c r="B285" s="112" t="s">
        <v>570</v>
      </c>
      <c r="C285" s="113">
        <v>971</v>
      </c>
      <c r="D285" s="110" t="s">
        <v>116</v>
      </c>
      <c r="E285" s="110" t="s">
        <v>439</v>
      </c>
      <c r="F285" s="110" t="s">
        <v>133</v>
      </c>
      <c r="G285" s="110"/>
      <c r="H285" s="99">
        <v>160</v>
      </c>
      <c r="I285" s="89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</row>
    <row r="286" spans="1:27" s="8" customFormat="1" ht="12" customHeight="1">
      <c r="A286" s="150" t="s">
        <v>479</v>
      </c>
      <c r="B286" s="131" t="s">
        <v>538</v>
      </c>
      <c r="C286" s="131">
        <v>971</v>
      </c>
      <c r="D286" s="150" t="s">
        <v>116</v>
      </c>
      <c r="E286" s="150" t="s">
        <v>445</v>
      </c>
      <c r="F286" s="150"/>
      <c r="G286" s="108"/>
      <c r="H286" s="153">
        <f>H288</f>
        <v>150</v>
      </c>
      <c r="I286" s="89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</row>
    <row r="287" spans="1:27" s="8" customFormat="1" ht="9.75" customHeight="1">
      <c r="A287" s="155"/>
      <c r="B287" s="151" t="s">
        <v>539</v>
      </c>
      <c r="C287" s="151"/>
      <c r="D287" s="155"/>
      <c r="E287" s="155"/>
      <c r="F287" s="155"/>
      <c r="G287" s="108"/>
      <c r="H287" s="154"/>
      <c r="I287" s="89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</row>
    <row r="288" spans="1:27" s="8" customFormat="1" ht="12" customHeight="1">
      <c r="A288" s="110" t="s">
        <v>540</v>
      </c>
      <c r="B288" s="112" t="s">
        <v>570</v>
      </c>
      <c r="C288" s="113">
        <v>971</v>
      </c>
      <c r="D288" s="110" t="s">
        <v>116</v>
      </c>
      <c r="E288" s="110" t="s">
        <v>445</v>
      </c>
      <c r="F288" s="110" t="s">
        <v>133</v>
      </c>
      <c r="G288" s="110"/>
      <c r="H288" s="99">
        <v>150</v>
      </c>
      <c r="I288" s="87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</row>
    <row r="289" spans="1:27" s="8" customFormat="1" ht="12" customHeight="1">
      <c r="A289" s="150" t="s">
        <v>480</v>
      </c>
      <c r="B289" s="131" t="s">
        <v>385</v>
      </c>
      <c r="C289" s="131">
        <v>971</v>
      </c>
      <c r="D289" s="150" t="s">
        <v>116</v>
      </c>
      <c r="E289" s="150" t="s">
        <v>384</v>
      </c>
      <c r="F289" s="150"/>
      <c r="G289" s="108"/>
      <c r="H289" s="153">
        <f>SUM(H292)</f>
        <v>200</v>
      </c>
      <c r="I289" s="89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</row>
    <row r="290" spans="1:27" s="8" customFormat="1" ht="11.25" customHeight="1">
      <c r="A290" s="134"/>
      <c r="B290" s="142" t="s">
        <v>542</v>
      </c>
      <c r="C290" s="142"/>
      <c r="D290" s="134"/>
      <c r="E290" s="134"/>
      <c r="F290" s="134"/>
      <c r="G290" s="108"/>
      <c r="H290" s="147"/>
      <c r="I290" s="89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</row>
    <row r="291" spans="1:27" s="8" customFormat="1" ht="11.25" customHeight="1">
      <c r="A291" s="155"/>
      <c r="B291" s="151" t="s">
        <v>541</v>
      </c>
      <c r="C291" s="151"/>
      <c r="D291" s="168"/>
      <c r="E291" s="168"/>
      <c r="F291" s="168"/>
      <c r="G291" s="105"/>
      <c r="H291" s="154"/>
      <c r="I291" s="89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</row>
    <row r="292" spans="1:27" s="8" customFormat="1" ht="12" customHeight="1">
      <c r="A292" s="110" t="s">
        <v>543</v>
      </c>
      <c r="B292" s="112" t="s">
        <v>570</v>
      </c>
      <c r="C292" s="113">
        <v>971</v>
      </c>
      <c r="D292" s="110" t="s">
        <v>116</v>
      </c>
      <c r="E292" s="110" t="s">
        <v>384</v>
      </c>
      <c r="F292" s="110" t="s">
        <v>133</v>
      </c>
      <c r="G292" s="110"/>
      <c r="H292" s="99">
        <v>200</v>
      </c>
      <c r="I292" s="87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</row>
    <row r="293" spans="1:27" s="8" customFormat="1" ht="12" customHeight="1" hidden="1">
      <c r="A293" s="108" t="s">
        <v>396</v>
      </c>
      <c r="B293" s="105" t="s">
        <v>132</v>
      </c>
      <c r="C293" s="103">
        <v>971</v>
      </c>
      <c r="D293" s="108" t="s">
        <v>116</v>
      </c>
      <c r="E293" s="108" t="s">
        <v>391</v>
      </c>
      <c r="F293" s="108" t="s">
        <v>131</v>
      </c>
      <c r="G293" s="108" t="s">
        <v>133</v>
      </c>
      <c r="H293" s="109">
        <f>SUM(H294)</f>
        <v>30</v>
      </c>
      <c r="I293" s="89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</row>
    <row r="294" spans="1:27" s="8" customFormat="1" ht="12" customHeight="1" hidden="1">
      <c r="A294" s="108" t="s">
        <v>397</v>
      </c>
      <c r="B294" s="105" t="s">
        <v>112</v>
      </c>
      <c r="C294" s="103">
        <v>971</v>
      </c>
      <c r="D294" s="108" t="s">
        <v>116</v>
      </c>
      <c r="E294" s="108" t="s">
        <v>391</v>
      </c>
      <c r="F294" s="108" t="s">
        <v>131</v>
      </c>
      <c r="G294" s="108" t="s">
        <v>151</v>
      </c>
      <c r="H294" s="109">
        <f>SUM(H295)</f>
        <v>30</v>
      </c>
      <c r="I294" s="89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</row>
    <row r="295" spans="1:27" s="8" customFormat="1" ht="12" customHeight="1" hidden="1">
      <c r="A295" s="110" t="s">
        <v>397</v>
      </c>
      <c r="B295" s="107" t="s">
        <v>395</v>
      </c>
      <c r="C295" s="113">
        <v>971</v>
      </c>
      <c r="D295" s="110" t="s">
        <v>116</v>
      </c>
      <c r="E295" s="110" t="s">
        <v>391</v>
      </c>
      <c r="F295" s="110" t="s">
        <v>131</v>
      </c>
      <c r="G295" s="110" t="s">
        <v>151</v>
      </c>
      <c r="H295" s="99">
        <v>30</v>
      </c>
      <c r="I295" s="89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</row>
    <row r="296" spans="1:27" s="8" customFormat="1" ht="12" customHeight="1" hidden="1">
      <c r="A296" s="108" t="s">
        <v>428</v>
      </c>
      <c r="B296" s="114" t="s">
        <v>152</v>
      </c>
      <c r="C296" s="103">
        <v>971</v>
      </c>
      <c r="D296" s="108" t="s">
        <v>116</v>
      </c>
      <c r="E296" s="108" t="s">
        <v>391</v>
      </c>
      <c r="F296" s="108" t="s">
        <v>131</v>
      </c>
      <c r="G296" s="108" t="s">
        <v>153</v>
      </c>
      <c r="H296" s="109">
        <f>SUM(H297)</f>
        <v>10</v>
      </c>
      <c r="I296" s="89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</row>
    <row r="297" spans="1:27" s="8" customFormat="1" ht="12" customHeight="1" hidden="1">
      <c r="A297" s="108" t="s">
        <v>429</v>
      </c>
      <c r="B297" s="114" t="s">
        <v>156</v>
      </c>
      <c r="C297" s="103">
        <v>971</v>
      </c>
      <c r="D297" s="108" t="s">
        <v>116</v>
      </c>
      <c r="E297" s="108" t="s">
        <v>391</v>
      </c>
      <c r="F297" s="108" t="s">
        <v>131</v>
      </c>
      <c r="G297" s="108" t="s">
        <v>157</v>
      </c>
      <c r="H297" s="109">
        <f>SUM(H298)</f>
        <v>10</v>
      </c>
      <c r="I297" s="89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</row>
    <row r="298" spans="1:27" s="8" customFormat="1" ht="12" customHeight="1" hidden="1">
      <c r="A298" s="110" t="s">
        <v>429</v>
      </c>
      <c r="B298" s="107" t="s">
        <v>398</v>
      </c>
      <c r="C298" s="113">
        <v>971</v>
      </c>
      <c r="D298" s="110" t="s">
        <v>116</v>
      </c>
      <c r="E298" s="110" t="s">
        <v>391</v>
      </c>
      <c r="F298" s="110" t="s">
        <v>131</v>
      </c>
      <c r="G298" s="110" t="s">
        <v>157</v>
      </c>
      <c r="H298" s="99">
        <v>10</v>
      </c>
      <c r="I298" s="89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</row>
    <row r="299" spans="1:27" s="8" customFormat="1" ht="12.75" customHeight="1">
      <c r="A299" s="108" t="s">
        <v>220</v>
      </c>
      <c r="B299" s="103" t="s">
        <v>490</v>
      </c>
      <c r="C299" s="103">
        <v>971</v>
      </c>
      <c r="D299" s="108" t="s">
        <v>119</v>
      </c>
      <c r="E299" s="108"/>
      <c r="F299" s="108"/>
      <c r="G299" s="113"/>
      <c r="H299" s="109">
        <f>SUM(H300)</f>
        <v>3370</v>
      </c>
      <c r="I299" s="89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</row>
    <row r="300" spans="1:27" s="8" customFormat="1" ht="12" customHeight="1">
      <c r="A300" s="108" t="s">
        <v>422</v>
      </c>
      <c r="B300" s="103" t="s">
        <v>214</v>
      </c>
      <c r="C300" s="103">
        <v>971</v>
      </c>
      <c r="D300" s="108" t="s">
        <v>120</v>
      </c>
      <c r="E300" s="108"/>
      <c r="F300" s="108"/>
      <c r="G300" s="113"/>
      <c r="H300" s="109">
        <f>SUM(H301)</f>
        <v>3370</v>
      </c>
      <c r="I300" s="89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</row>
    <row r="301" spans="1:27" s="8" customFormat="1" ht="12" customHeight="1">
      <c r="A301" s="150" t="s">
        <v>221</v>
      </c>
      <c r="B301" s="131" t="s">
        <v>545</v>
      </c>
      <c r="C301" s="131">
        <v>971</v>
      </c>
      <c r="D301" s="150" t="s">
        <v>120</v>
      </c>
      <c r="E301" s="150" t="s">
        <v>443</v>
      </c>
      <c r="F301" s="150"/>
      <c r="G301" s="108"/>
      <c r="H301" s="153">
        <f>SUM(H303)</f>
        <v>3370</v>
      </c>
      <c r="I301" s="89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</row>
    <row r="302" spans="1:27" s="8" customFormat="1" ht="11.25" customHeight="1">
      <c r="A302" s="136"/>
      <c r="B302" s="151" t="s">
        <v>544</v>
      </c>
      <c r="C302" s="151"/>
      <c r="D302" s="168"/>
      <c r="E302" s="168"/>
      <c r="F302" s="168"/>
      <c r="G302" s="105"/>
      <c r="H302" s="154"/>
      <c r="I302" s="89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</row>
    <row r="303" spans="1:27" s="8" customFormat="1" ht="12.75" customHeight="1">
      <c r="A303" s="110" t="s">
        <v>224</v>
      </c>
      <c r="B303" s="112" t="s">
        <v>570</v>
      </c>
      <c r="C303" s="113">
        <v>971</v>
      </c>
      <c r="D303" s="110" t="s">
        <v>120</v>
      </c>
      <c r="E303" s="110" t="s">
        <v>443</v>
      </c>
      <c r="F303" s="110" t="s">
        <v>133</v>
      </c>
      <c r="G303" s="110" t="s">
        <v>105</v>
      </c>
      <c r="H303" s="99">
        <v>3370</v>
      </c>
      <c r="I303" s="87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</row>
    <row r="304" spans="1:27" s="8" customFormat="1" ht="12.75" customHeight="1" hidden="1">
      <c r="A304" s="108" t="s">
        <v>215</v>
      </c>
      <c r="B304" s="105" t="s">
        <v>132</v>
      </c>
      <c r="C304" s="103">
        <v>971</v>
      </c>
      <c r="D304" s="108" t="s">
        <v>120</v>
      </c>
      <c r="E304" s="108" t="s">
        <v>301</v>
      </c>
      <c r="F304" s="108" t="s">
        <v>131</v>
      </c>
      <c r="G304" s="108" t="s">
        <v>133</v>
      </c>
      <c r="H304" s="109">
        <f>SUM(H305,H311)</f>
        <v>1058</v>
      </c>
      <c r="I304" s="89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spans="1:27" s="8" customFormat="1" ht="12.75" customHeight="1" hidden="1">
      <c r="A305" s="108" t="s">
        <v>216</v>
      </c>
      <c r="B305" s="105" t="s">
        <v>350</v>
      </c>
      <c r="C305" s="103">
        <v>971</v>
      </c>
      <c r="D305" s="108" t="s">
        <v>120</v>
      </c>
      <c r="E305" s="108" t="s">
        <v>301</v>
      </c>
      <c r="F305" s="108" t="s">
        <v>131</v>
      </c>
      <c r="G305" s="108" t="s">
        <v>145</v>
      </c>
      <c r="H305" s="109">
        <f>SUM(H306)</f>
        <v>1018</v>
      </c>
      <c r="I305" s="89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spans="1:27" s="8" customFormat="1" ht="12.75" customHeight="1" hidden="1">
      <c r="A306" s="108" t="s">
        <v>316</v>
      </c>
      <c r="B306" s="105" t="s">
        <v>348</v>
      </c>
      <c r="C306" s="103">
        <v>971</v>
      </c>
      <c r="D306" s="108" t="s">
        <v>120</v>
      </c>
      <c r="E306" s="108" t="s">
        <v>301</v>
      </c>
      <c r="F306" s="108" t="s">
        <v>131</v>
      </c>
      <c r="G306" s="108" t="s">
        <v>150</v>
      </c>
      <c r="H306" s="109">
        <f>SUM(H307,H309)</f>
        <v>1018</v>
      </c>
      <c r="I306" s="89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spans="1:27" s="8" customFormat="1" ht="12" customHeight="1" hidden="1">
      <c r="A307" s="110" t="s">
        <v>336</v>
      </c>
      <c r="B307" s="107" t="s">
        <v>217</v>
      </c>
      <c r="C307" s="113">
        <v>971</v>
      </c>
      <c r="D307" s="110" t="s">
        <v>120</v>
      </c>
      <c r="E307" s="110" t="s">
        <v>302</v>
      </c>
      <c r="F307" s="110" t="s">
        <v>131</v>
      </c>
      <c r="G307" s="110" t="s">
        <v>150</v>
      </c>
      <c r="H307" s="99">
        <v>640</v>
      </c>
      <c r="I307" s="70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spans="1:27" s="8" customFormat="1" ht="12" customHeight="1" hidden="1">
      <c r="A308" s="108"/>
      <c r="B308" s="127" t="s">
        <v>374</v>
      </c>
      <c r="C308" s="103"/>
      <c r="D308" s="105"/>
      <c r="E308" s="105"/>
      <c r="F308" s="105"/>
      <c r="G308" s="105"/>
      <c r="H308" s="109"/>
      <c r="I308" s="89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</row>
    <row r="309" spans="1:27" s="8" customFormat="1" ht="14.25" customHeight="1" hidden="1">
      <c r="A309" s="110" t="s">
        <v>337</v>
      </c>
      <c r="B309" s="107" t="s">
        <v>378</v>
      </c>
      <c r="C309" s="113">
        <v>971</v>
      </c>
      <c r="D309" s="110" t="s">
        <v>120</v>
      </c>
      <c r="E309" s="110" t="s">
        <v>303</v>
      </c>
      <c r="F309" s="110" t="s">
        <v>131</v>
      </c>
      <c r="G309" s="110" t="s">
        <v>150</v>
      </c>
      <c r="H309" s="99">
        <v>378</v>
      </c>
      <c r="I309" s="70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</row>
    <row r="310" spans="1:27" s="8" customFormat="1" ht="12" customHeight="1" hidden="1">
      <c r="A310" s="108"/>
      <c r="B310" s="127" t="s">
        <v>372</v>
      </c>
      <c r="C310" s="103"/>
      <c r="D310" s="105"/>
      <c r="E310" s="105"/>
      <c r="F310" s="105"/>
      <c r="G310" s="105"/>
      <c r="H310" s="109"/>
      <c r="I310" s="89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</row>
    <row r="311" spans="1:27" s="8" customFormat="1" ht="12.75" customHeight="1" hidden="1">
      <c r="A311" s="108" t="s">
        <v>218</v>
      </c>
      <c r="B311" s="105" t="s">
        <v>112</v>
      </c>
      <c r="C311" s="103">
        <v>971</v>
      </c>
      <c r="D311" s="108" t="s">
        <v>120</v>
      </c>
      <c r="E311" s="108" t="s">
        <v>301</v>
      </c>
      <c r="F311" s="108" t="s">
        <v>131</v>
      </c>
      <c r="G311" s="108" t="s">
        <v>151</v>
      </c>
      <c r="H311" s="109">
        <f>SUM(H312)</f>
        <v>40</v>
      </c>
      <c r="I311" s="89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</row>
    <row r="312" spans="1:27" s="8" customFormat="1" ht="12.75" customHeight="1" hidden="1">
      <c r="A312" s="110" t="s">
        <v>317</v>
      </c>
      <c r="B312" s="107" t="s">
        <v>373</v>
      </c>
      <c r="C312" s="113">
        <v>971</v>
      </c>
      <c r="D312" s="110" t="s">
        <v>120</v>
      </c>
      <c r="E312" s="110" t="s">
        <v>301</v>
      </c>
      <c r="F312" s="110" t="s">
        <v>131</v>
      </c>
      <c r="G312" s="110" t="s">
        <v>151</v>
      </c>
      <c r="H312" s="99">
        <v>40</v>
      </c>
      <c r="I312" s="89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</row>
    <row r="313" spans="1:27" s="8" customFormat="1" ht="12.75" customHeight="1" hidden="1">
      <c r="A313" s="108" t="s">
        <v>432</v>
      </c>
      <c r="B313" s="114" t="s">
        <v>152</v>
      </c>
      <c r="C313" s="103">
        <v>971</v>
      </c>
      <c r="D313" s="108" t="s">
        <v>120</v>
      </c>
      <c r="E313" s="108" t="s">
        <v>301</v>
      </c>
      <c r="F313" s="108" t="s">
        <v>131</v>
      </c>
      <c r="G313" s="108" t="s">
        <v>153</v>
      </c>
      <c r="H313" s="109">
        <f>SUM(H314)</f>
        <v>25</v>
      </c>
      <c r="I313" s="89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</row>
    <row r="314" spans="1:27" s="8" customFormat="1" ht="12.75" customHeight="1" hidden="1">
      <c r="A314" s="108" t="s">
        <v>433</v>
      </c>
      <c r="B314" s="114" t="s">
        <v>156</v>
      </c>
      <c r="C314" s="103">
        <v>971</v>
      </c>
      <c r="D314" s="108" t="s">
        <v>120</v>
      </c>
      <c r="E314" s="108" t="s">
        <v>301</v>
      </c>
      <c r="F314" s="108" t="s">
        <v>131</v>
      </c>
      <c r="G314" s="108" t="s">
        <v>157</v>
      </c>
      <c r="H314" s="109">
        <f>SUM(H315)</f>
        <v>25</v>
      </c>
      <c r="I314" s="89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</row>
    <row r="315" spans="1:27" s="8" customFormat="1" ht="12.75" customHeight="1" hidden="1" thickBot="1">
      <c r="A315" s="110" t="s">
        <v>434</v>
      </c>
      <c r="B315" s="107" t="s">
        <v>398</v>
      </c>
      <c r="C315" s="113">
        <v>971</v>
      </c>
      <c r="D315" s="110" t="s">
        <v>120</v>
      </c>
      <c r="E315" s="110" t="s">
        <v>301</v>
      </c>
      <c r="F315" s="110" t="s">
        <v>131</v>
      </c>
      <c r="G315" s="110" t="s">
        <v>157</v>
      </c>
      <c r="H315" s="99">
        <v>25</v>
      </c>
      <c r="I315" s="89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</row>
    <row r="316" spans="1:27" s="8" customFormat="1" ht="12.75" customHeight="1" hidden="1" thickTop="1">
      <c r="A316" s="110"/>
      <c r="B316" s="107"/>
      <c r="C316" s="113"/>
      <c r="D316" s="110"/>
      <c r="E316" s="110"/>
      <c r="F316" s="110"/>
      <c r="G316" s="110"/>
      <c r="H316" s="99"/>
      <c r="I316" s="89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</row>
    <row r="317" spans="1:27" s="8" customFormat="1" ht="12.75" customHeight="1" hidden="1" thickBot="1">
      <c r="A317" s="106"/>
      <c r="B317" s="117"/>
      <c r="C317" s="118"/>
      <c r="D317" s="107"/>
      <c r="E317" s="107"/>
      <c r="F317" s="119"/>
      <c r="G317" s="113"/>
      <c r="H317" s="109" t="s">
        <v>314</v>
      </c>
      <c r="I317" s="89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</row>
    <row r="318" spans="1:27" s="8" customFormat="1" ht="12.75" customHeight="1" hidden="1">
      <c r="A318" s="102" t="s">
        <v>23</v>
      </c>
      <c r="B318" s="103" t="s">
        <v>0</v>
      </c>
      <c r="C318" s="103" t="s">
        <v>99</v>
      </c>
      <c r="D318" s="103" t="s">
        <v>99</v>
      </c>
      <c r="E318" s="103" t="s">
        <v>99</v>
      </c>
      <c r="F318" s="104" t="s">
        <v>99</v>
      </c>
      <c r="G318" s="103"/>
      <c r="H318" s="103" t="s">
        <v>364</v>
      </c>
      <c r="I318" s="89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</row>
    <row r="319" spans="1:27" s="8" customFormat="1" ht="12.75" customHeight="1" hidden="1">
      <c r="A319" s="102" t="s">
        <v>24</v>
      </c>
      <c r="B319" s="105"/>
      <c r="C319" s="103" t="s">
        <v>106</v>
      </c>
      <c r="D319" s="103" t="s">
        <v>430</v>
      </c>
      <c r="E319" s="103" t="s">
        <v>122</v>
      </c>
      <c r="F319" s="104" t="s">
        <v>100</v>
      </c>
      <c r="G319" s="103" t="s">
        <v>427</v>
      </c>
      <c r="H319" s="103" t="s">
        <v>491</v>
      </c>
      <c r="I319" s="89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</row>
    <row r="320" spans="1:27" s="8" customFormat="1" ht="12.75" customHeight="1" hidden="1">
      <c r="A320" s="106"/>
      <c r="B320" s="107"/>
      <c r="C320" s="107"/>
      <c r="D320" s="103" t="s">
        <v>431</v>
      </c>
      <c r="E320" s="103" t="s">
        <v>1</v>
      </c>
      <c r="F320" s="104" t="s">
        <v>101</v>
      </c>
      <c r="G320" s="103"/>
      <c r="H320" s="103" t="s">
        <v>311</v>
      </c>
      <c r="I320" s="89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</row>
    <row r="321" spans="1:27" s="8" customFormat="1" ht="13.5" customHeight="1">
      <c r="A321" s="108" t="s">
        <v>226</v>
      </c>
      <c r="B321" s="103" t="s">
        <v>45</v>
      </c>
      <c r="C321" s="103">
        <v>971</v>
      </c>
      <c r="D321" s="108">
        <v>1000</v>
      </c>
      <c r="E321" s="108"/>
      <c r="F321" s="108"/>
      <c r="G321" s="108"/>
      <c r="H321" s="109">
        <f>SUM(H322,H326)</f>
        <v>11047.7</v>
      </c>
      <c r="I321" s="87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</row>
    <row r="322" spans="1:27" s="8" customFormat="1" ht="13.5" customHeight="1">
      <c r="A322" s="108" t="s">
        <v>227</v>
      </c>
      <c r="B322" s="103" t="s">
        <v>436</v>
      </c>
      <c r="C322" s="103">
        <v>971</v>
      </c>
      <c r="D322" s="108" t="s">
        <v>435</v>
      </c>
      <c r="E322" s="108"/>
      <c r="F322" s="108"/>
      <c r="G322" s="108"/>
      <c r="H322" s="109">
        <f>SUM(H323)</f>
        <v>410</v>
      </c>
      <c r="I322" s="87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</row>
    <row r="323" spans="1:27" s="8" customFormat="1" ht="11.25" customHeight="1">
      <c r="A323" s="150" t="s">
        <v>229</v>
      </c>
      <c r="B323" s="131" t="s">
        <v>547</v>
      </c>
      <c r="C323" s="131">
        <v>971</v>
      </c>
      <c r="D323" s="150" t="s">
        <v>435</v>
      </c>
      <c r="E323" s="150" t="s">
        <v>437</v>
      </c>
      <c r="F323" s="150"/>
      <c r="G323" s="108"/>
      <c r="H323" s="153">
        <v>410</v>
      </c>
      <c r="I323" s="87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</row>
    <row r="324" spans="1:27" s="8" customFormat="1" ht="11.25" customHeight="1">
      <c r="A324" s="136"/>
      <c r="B324" s="151" t="s">
        <v>546</v>
      </c>
      <c r="C324" s="151"/>
      <c r="D324" s="168"/>
      <c r="E324" s="168"/>
      <c r="F324" s="168"/>
      <c r="G324" s="105"/>
      <c r="H324" s="154"/>
      <c r="I324" s="87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</row>
    <row r="325" spans="1:27" s="8" customFormat="1" ht="12.75" customHeight="1">
      <c r="A325" s="110" t="s">
        <v>231</v>
      </c>
      <c r="B325" s="107" t="s">
        <v>569</v>
      </c>
      <c r="C325" s="113">
        <v>971</v>
      </c>
      <c r="D325" s="113">
        <v>1003</v>
      </c>
      <c r="E325" s="110" t="s">
        <v>437</v>
      </c>
      <c r="F325" s="110" t="s">
        <v>153</v>
      </c>
      <c r="G325" s="107"/>
      <c r="H325" s="99">
        <v>410</v>
      </c>
      <c r="I325" s="87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</row>
    <row r="326" spans="1:27" s="8" customFormat="1" ht="12.75" customHeight="1">
      <c r="A326" s="108" t="s">
        <v>409</v>
      </c>
      <c r="B326" s="103" t="s">
        <v>228</v>
      </c>
      <c r="C326" s="103">
        <v>971</v>
      </c>
      <c r="D326" s="108">
        <v>1004</v>
      </c>
      <c r="E326" s="108"/>
      <c r="F326" s="108"/>
      <c r="G326" s="108"/>
      <c r="H326" s="109">
        <f>SUM(H327,H333,H342)</f>
        <v>10637.7</v>
      </c>
      <c r="I326" s="87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</row>
    <row r="327" spans="1:27" s="8" customFormat="1" ht="13.5" customHeight="1">
      <c r="A327" s="150" t="s">
        <v>410</v>
      </c>
      <c r="B327" s="131" t="s">
        <v>559</v>
      </c>
      <c r="C327" s="131">
        <v>971</v>
      </c>
      <c r="D327" s="150" t="s">
        <v>230</v>
      </c>
      <c r="E327" s="150" t="s">
        <v>496</v>
      </c>
      <c r="F327" s="150"/>
      <c r="G327" s="108"/>
      <c r="H327" s="153">
        <f>H329+H332</f>
        <v>2272</v>
      </c>
      <c r="I327" s="87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</row>
    <row r="328" spans="1:27" s="8" customFormat="1" ht="13.5" customHeight="1">
      <c r="A328" s="155"/>
      <c r="B328" s="151" t="s">
        <v>560</v>
      </c>
      <c r="C328" s="151"/>
      <c r="D328" s="155"/>
      <c r="E328" s="155"/>
      <c r="F328" s="155"/>
      <c r="G328" s="108"/>
      <c r="H328" s="154"/>
      <c r="I328" s="87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</row>
    <row r="329" spans="1:27" s="8" customFormat="1" ht="12" customHeight="1">
      <c r="A329" s="145" t="s">
        <v>411</v>
      </c>
      <c r="B329" s="137" t="s">
        <v>565</v>
      </c>
      <c r="C329" s="141">
        <v>971</v>
      </c>
      <c r="D329" s="145" t="s">
        <v>230</v>
      </c>
      <c r="E329" s="145" t="s">
        <v>496</v>
      </c>
      <c r="F329" s="145" t="s">
        <v>568</v>
      </c>
      <c r="G329" s="110"/>
      <c r="H329" s="146">
        <v>2127.7</v>
      </c>
      <c r="I329" s="87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</row>
    <row r="330" spans="1:27" s="8" customFormat="1" ht="12" customHeight="1">
      <c r="A330" s="135"/>
      <c r="B330" s="139" t="s">
        <v>566</v>
      </c>
      <c r="C330" s="143"/>
      <c r="D330" s="135"/>
      <c r="E330" s="135"/>
      <c r="F330" s="135"/>
      <c r="G330" s="110"/>
      <c r="H330" s="148"/>
      <c r="I330" s="87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</row>
    <row r="331" spans="1:27" s="8" customFormat="1" ht="11.25" customHeight="1">
      <c r="A331" s="136"/>
      <c r="B331" s="140" t="s">
        <v>567</v>
      </c>
      <c r="C331" s="152"/>
      <c r="D331" s="136"/>
      <c r="E331" s="136"/>
      <c r="F331" s="136"/>
      <c r="G331" s="110"/>
      <c r="H331" s="149"/>
      <c r="I331" s="87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</row>
    <row r="332" spans="1:27" s="8" customFormat="1" ht="11.25" customHeight="1">
      <c r="A332" s="110" t="s">
        <v>497</v>
      </c>
      <c r="B332" s="112" t="s">
        <v>570</v>
      </c>
      <c r="C332" s="113">
        <v>971</v>
      </c>
      <c r="D332" s="110" t="s">
        <v>230</v>
      </c>
      <c r="E332" s="110" t="s">
        <v>496</v>
      </c>
      <c r="F332" s="110" t="s">
        <v>133</v>
      </c>
      <c r="G332" s="110"/>
      <c r="H332" s="99">
        <v>144.3</v>
      </c>
      <c r="I332" s="87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</row>
    <row r="333" spans="1:27" s="8" customFormat="1" ht="12.75" customHeight="1">
      <c r="A333" s="150" t="s">
        <v>464</v>
      </c>
      <c r="B333" s="131" t="s">
        <v>561</v>
      </c>
      <c r="C333" s="131">
        <v>971</v>
      </c>
      <c r="D333" s="150" t="s">
        <v>230</v>
      </c>
      <c r="E333" s="150" t="s">
        <v>498</v>
      </c>
      <c r="F333" s="150"/>
      <c r="G333" s="108"/>
      <c r="H333" s="153">
        <f>SUM(H335)</f>
        <v>7097.7</v>
      </c>
      <c r="I333" s="87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</row>
    <row r="334" spans="1:27" s="8" customFormat="1" ht="12.75" customHeight="1">
      <c r="A334" s="155"/>
      <c r="B334" s="151" t="s">
        <v>562</v>
      </c>
      <c r="C334" s="151"/>
      <c r="D334" s="155"/>
      <c r="E334" s="155"/>
      <c r="F334" s="155"/>
      <c r="G334" s="108"/>
      <c r="H334" s="154"/>
      <c r="I334" s="87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</row>
    <row r="335" spans="1:27" s="8" customFormat="1" ht="12.75" customHeight="1">
      <c r="A335" s="110" t="s">
        <v>500</v>
      </c>
      <c r="B335" s="112" t="s">
        <v>569</v>
      </c>
      <c r="C335" s="113">
        <v>971</v>
      </c>
      <c r="D335" s="110" t="s">
        <v>230</v>
      </c>
      <c r="E335" s="110" t="s">
        <v>498</v>
      </c>
      <c r="F335" s="110" t="s">
        <v>153</v>
      </c>
      <c r="G335" s="110"/>
      <c r="H335" s="99">
        <v>7097.7</v>
      </c>
      <c r="I335" s="87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</row>
    <row r="336" spans="1:27" s="8" customFormat="1" ht="12.75" customHeight="1" hidden="1">
      <c r="A336" s="108" t="s">
        <v>221</v>
      </c>
      <c r="B336" s="105" t="s">
        <v>132</v>
      </c>
      <c r="C336" s="103">
        <v>971</v>
      </c>
      <c r="D336" s="108">
        <v>1004</v>
      </c>
      <c r="E336" s="108" t="s">
        <v>307</v>
      </c>
      <c r="F336" s="108" t="s">
        <v>169</v>
      </c>
      <c r="G336" s="108" t="s">
        <v>133</v>
      </c>
      <c r="H336" s="109">
        <f>SUM(H337)</f>
        <v>7376.700000000001</v>
      </c>
      <c r="I336" s="87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</row>
    <row r="337" spans="1:27" s="8" customFormat="1" ht="12.75" customHeight="1" hidden="1">
      <c r="A337" s="108" t="s">
        <v>221</v>
      </c>
      <c r="B337" s="105" t="s">
        <v>117</v>
      </c>
      <c r="C337" s="103">
        <v>971</v>
      </c>
      <c r="D337" s="108">
        <v>1004</v>
      </c>
      <c r="E337" s="108" t="s">
        <v>307</v>
      </c>
      <c r="F337" s="108" t="s">
        <v>169</v>
      </c>
      <c r="G337" s="108" t="s">
        <v>308</v>
      </c>
      <c r="H337" s="109">
        <f>SUM(H338)</f>
        <v>7376.700000000001</v>
      </c>
      <c r="I337" s="87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</row>
    <row r="338" spans="1:27" s="8" customFormat="1" ht="12.75" customHeight="1" hidden="1">
      <c r="A338" s="108" t="s">
        <v>221</v>
      </c>
      <c r="B338" s="105" t="s">
        <v>118</v>
      </c>
      <c r="C338" s="103">
        <v>971</v>
      </c>
      <c r="D338" s="108">
        <v>1004</v>
      </c>
      <c r="E338" s="108" t="s">
        <v>307</v>
      </c>
      <c r="F338" s="108" t="s">
        <v>169</v>
      </c>
      <c r="G338" s="108" t="s">
        <v>232</v>
      </c>
      <c r="H338" s="109">
        <f>SUM(H339)</f>
        <v>7376.700000000001</v>
      </c>
      <c r="I338" s="87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</row>
    <row r="339" spans="1:27" s="8" customFormat="1" ht="12.75" customHeight="1" hidden="1">
      <c r="A339" s="108" t="s">
        <v>224</v>
      </c>
      <c r="B339" s="105" t="s">
        <v>493</v>
      </c>
      <c r="C339" s="103">
        <v>971</v>
      </c>
      <c r="D339" s="108" t="s">
        <v>230</v>
      </c>
      <c r="E339" s="108" t="s">
        <v>307</v>
      </c>
      <c r="F339" s="108" t="s">
        <v>169</v>
      </c>
      <c r="G339" s="108" t="s">
        <v>232</v>
      </c>
      <c r="H339" s="109">
        <f>SUM(H340,H341)</f>
        <v>7376.700000000001</v>
      </c>
      <c r="I339" s="8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</row>
    <row r="340" spans="1:27" s="8" customFormat="1" ht="12.75" customHeight="1" hidden="1">
      <c r="A340" s="110" t="s">
        <v>321</v>
      </c>
      <c r="B340" s="113" t="s">
        <v>234</v>
      </c>
      <c r="C340" s="113">
        <v>971</v>
      </c>
      <c r="D340" s="110" t="s">
        <v>230</v>
      </c>
      <c r="E340" s="110" t="s">
        <v>307</v>
      </c>
      <c r="F340" s="110" t="s">
        <v>169</v>
      </c>
      <c r="G340" s="110" t="s">
        <v>232</v>
      </c>
      <c r="H340" s="99">
        <v>6464.1</v>
      </c>
      <c r="I340" s="8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</row>
    <row r="341" spans="1:27" s="8" customFormat="1" ht="12.75" customHeight="1" hidden="1">
      <c r="A341" s="110" t="s">
        <v>335</v>
      </c>
      <c r="B341" s="113" t="s">
        <v>235</v>
      </c>
      <c r="C341" s="113">
        <v>971</v>
      </c>
      <c r="D341" s="110" t="s">
        <v>230</v>
      </c>
      <c r="E341" s="110" t="s">
        <v>307</v>
      </c>
      <c r="F341" s="110" t="s">
        <v>169</v>
      </c>
      <c r="G341" s="110" t="s">
        <v>232</v>
      </c>
      <c r="H341" s="99">
        <v>912.6</v>
      </c>
      <c r="I341" s="8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</row>
    <row r="342" spans="1:27" s="8" customFormat="1" ht="12.75" customHeight="1">
      <c r="A342" s="150" t="s">
        <v>465</v>
      </c>
      <c r="B342" s="131" t="s">
        <v>564</v>
      </c>
      <c r="C342" s="131">
        <v>971</v>
      </c>
      <c r="D342" s="150" t="s">
        <v>230</v>
      </c>
      <c r="E342" s="150" t="s">
        <v>499</v>
      </c>
      <c r="F342" s="150"/>
      <c r="G342" s="108"/>
      <c r="H342" s="153">
        <f>SUM(H344)</f>
        <v>1268</v>
      </c>
      <c r="I342" s="87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</row>
    <row r="343" spans="1:27" s="8" customFormat="1" ht="12.75" customHeight="1">
      <c r="A343" s="155"/>
      <c r="B343" s="151" t="s">
        <v>563</v>
      </c>
      <c r="C343" s="151"/>
      <c r="D343" s="155"/>
      <c r="E343" s="155"/>
      <c r="F343" s="155"/>
      <c r="G343" s="108"/>
      <c r="H343" s="154"/>
      <c r="I343" s="87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</row>
    <row r="344" spans="1:27" s="8" customFormat="1" ht="12.75" customHeight="1">
      <c r="A344" s="110" t="s">
        <v>501</v>
      </c>
      <c r="B344" s="112" t="s">
        <v>569</v>
      </c>
      <c r="C344" s="113">
        <v>971</v>
      </c>
      <c r="D344" s="110" t="s">
        <v>230</v>
      </c>
      <c r="E344" s="110" t="s">
        <v>499</v>
      </c>
      <c r="F344" s="110" t="s">
        <v>153</v>
      </c>
      <c r="G344" s="110"/>
      <c r="H344" s="99">
        <v>1268</v>
      </c>
      <c r="I344" s="87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</row>
    <row r="345" spans="1:27" s="8" customFormat="1" ht="12.75" customHeight="1" hidden="1">
      <c r="A345" s="108" t="s">
        <v>343</v>
      </c>
      <c r="B345" s="105" t="s">
        <v>132</v>
      </c>
      <c r="C345" s="103">
        <v>971</v>
      </c>
      <c r="D345" s="108">
        <v>1004</v>
      </c>
      <c r="E345" s="108" t="s">
        <v>309</v>
      </c>
      <c r="F345" s="108" t="s">
        <v>169</v>
      </c>
      <c r="G345" s="108" t="s">
        <v>133</v>
      </c>
      <c r="H345" s="109">
        <f>SUM(H346)</f>
        <v>1067.5</v>
      </c>
      <c r="I345" s="87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</row>
    <row r="346" spans="1:27" s="8" customFormat="1" ht="12.75" customHeight="1" hidden="1">
      <c r="A346" s="108" t="s">
        <v>343</v>
      </c>
      <c r="B346" s="105" t="s">
        <v>350</v>
      </c>
      <c r="C346" s="103">
        <v>971</v>
      </c>
      <c r="D346" s="108">
        <v>1004</v>
      </c>
      <c r="E346" s="108" t="s">
        <v>309</v>
      </c>
      <c r="F346" s="108" t="s">
        <v>169</v>
      </c>
      <c r="G346" s="108" t="s">
        <v>145</v>
      </c>
      <c r="H346" s="109">
        <f>SUM(H347)</f>
        <v>1067.5</v>
      </c>
      <c r="I346" s="87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</row>
    <row r="347" spans="1:27" s="8" customFormat="1" ht="12.75" customHeight="1" hidden="1">
      <c r="A347" s="108" t="s">
        <v>344</v>
      </c>
      <c r="B347" s="105" t="s">
        <v>348</v>
      </c>
      <c r="C347" s="103">
        <v>971</v>
      </c>
      <c r="D347" s="108">
        <v>1004</v>
      </c>
      <c r="E347" s="108" t="s">
        <v>309</v>
      </c>
      <c r="F347" s="108" t="s">
        <v>169</v>
      </c>
      <c r="G347" s="108" t="s">
        <v>150</v>
      </c>
      <c r="H347" s="109">
        <f>SUM(H348)</f>
        <v>1067.5</v>
      </c>
      <c r="I347" s="87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</row>
    <row r="348" spans="1:27" s="8" customFormat="1" ht="12.75" customHeight="1" hidden="1">
      <c r="A348" s="110" t="s">
        <v>399</v>
      </c>
      <c r="B348" s="107" t="s">
        <v>363</v>
      </c>
      <c r="C348" s="113">
        <v>971</v>
      </c>
      <c r="D348" s="110" t="s">
        <v>230</v>
      </c>
      <c r="E348" s="110" t="s">
        <v>309</v>
      </c>
      <c r="F348" s="110" t="s">
        <v>169</v>
      </c>
      <c r="G348" s="110" t="s">
        <v>150</v>
      </c>
      <c r="H348" s="99">
        <v>1067.5</v>
      </c>
      <c r="I348" s="8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</row>
    <row r="349" spans="1:27" s="8" customFormat="1" ht="12.75" customHeight="1">
      <c r="A349" s="108" t="s">
        <v>413</v>
      </c>
      <c r="B349" s="103" t="s">
        <v>400</v>
      </c>
      <c r="C349" s="103">
        <v>971</v>
      </c>
      <c r="D349" s="108" t="s">
        <v>401</v>
      </c>
      <c r="E349" s="108"/>
      <c r="F349" s="108"/>
      <c r="G349" s="113"/>
      <c r="H349" s="109">
        <f>H350</f>
        <v>290</v>
      </c>
      <c r="I349" s="8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</row>
    <row r="350" spans="1:27" s="8" customFormat="1" ht="12.75" customHeight="1">
      <c r="A350" s="108" t="s">
        <v>414</v>
      </c>
      <c r="B350" s="103" t="s">
        <v>402</v>
      </c>
      <c r="C350" s="103">
        <v>971</v>
      </c>
      <c r="D350" s="108" t="s">
        <v>403</v>
      </c>
      <c r="E350" s="108"/>
      <c r="F350" s="108"/>
      <c r="G350" s="113"/>
      <c r="H350" s="109">
        <f>H351</f>
        <v>290</v>
      </c>
      <c r="I350" s="8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</row>
    <row r="351" spans="1:27" s="8" customFormat="1" ht="12.75" customHeight="1">
      <c r="A351" s="150" t="s">
        <v>415</v>
      </c>
      <c r="B351" s="131" t="s">
        <v>222</v>
      </c>
      <c r="C351" s="131">
        <v>971</v>
      </c>
      <c r="D351" s="150" t="s">
        <v>403</v>
      </c>
      <c r="E351" s="150" t="s">
        <v>444</v>
      </c>
      <c r="F351" s="150"/>
      <c r="G351" s="108"/>
      <c r="H351" s="153">
        <f>H353</f>
        <v>290</v>
      </c>
      <c r="I351" s="8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</row>
    <row r="352" spans="1:27" s="8" customFormat="1" ht="12" customHeight="1">
      <c r="A352" s="155"/>
      <c r="B352" s="151" t="s">
        <v>223</v>
      </c>
      <c r="C352" s="151"/>
      <c r="D352" s="168"/>
      <c r="E352" s="168"/>
      <c r="F352" s="168"/>
      <c r="G352" s="105"/>
      <c r="H352" s="154"/>
      <c r="I352" s="8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</row>
    <row r="353" spans="1:27" s="8" customFormat="1" ht="12.75" customHeight="1">
      <c r="A353" s="110" t="s">
        <v>420</v>
      </c>
      <c r="B353" s="112" t="s">
        <v>570</v>
      </c>
      <c r="C353" s="113">
        <v>971</v>
      </c>
      <c r="D353" s="110" t="s">
        <v>403</v>
      </c>
      <c r="E353" s="110" t="s">
        <v>444</v>
      </c>
      <c r="F353" s="110" t="s">
        <v>133</v>
      </c>
      <c r="G353" s="110"/>
      <c r="H353" s="99">
        <v>290</v>
      </c>
      <c r="I353" s="87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</row>
    <row r="354" spans="1:27" s="8" customFormat="1" ht="12.75" customHeight="1" hidden="1">
      <c r="A354" s="108" t="s">
        <v>229</v>
      </c>
      <c r="B354" s="105" t="s">
        <v>132</v>
      </c>
      <c r="C354" s="103">
        <v>971</v>
      </c>
      <c r="D354" s="108" t="s">
        <v>403</v>
      </c>
      <c r="E354" s="108" t="s">
        <v>306</v>
      </c>
      <c r="F354" s="108" t="s">
        <v>131</v>
      </c>
      <c r="G354" s="108" t="s">
        <v>133</v>
      </c>
      <c r="H354" s="109">
        <f>SUM(H355,H360)</f>
        <v>240</v>
      </c>
      <c r="I354" s="8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</row>
    <row r="355" spans="1:27" s="8" customFormat="1" ht="12.75" customHeight="1" hidden="1">
      <c r="A355" s="108" t="s">
        <v>231</v>
      </c>
      <c r="B355" s="105" t="s">
        <v>350</v>
      </c>
      <c r="C355" s="103">
        <v>971</v>
      </c>
      <c r="D355" s="108" t="s">
        <v>403</v>
      </c>
      <c r="E355" s="108" t="s">
        <v>306</v>
      </c>
      <c r="F355" s="108" t="s">
        <v>131</v>
      </c>
      <c r="G355" s="108" t="s">
        <v>145</v>
      </c>
      <c r="H355" s="109">
        <f>SUM(H356,H357)</f>
        <v>140</v>
      </c>
      <c r="I355" s="8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</row>
    <row r="356" spans="1:27" s="8" customFormat="1" ht="12.75" customHeight="1" hidden="1">
      <c r="A356" s="110" t="s">
        <v>233</v>
      </c>
      <c r="B356" s="107" t="s">
        <v>10</v>
      </c>
      <c r="C356" s="113">
        <v>971</v>
      </c>
      <c r="D356" s="110" t="s">
        <v>403</v>
      </c>
      <c r="E356" s="110" t="s">
        <v>306</v>
      </c>
      <c r="F356" s="110" t="s">
        <v>131</v>
      </c>
      <c r="G356" s="110" t="s">
        <v>168</v>
      </c>
      <c r="H356" s="99">
        <v>20</v>
      </c>
      <c r="I356" s="8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</row>
    <row r="357" spans="1:27" s="8" customFormat="1" ht="12.75" customHeight="1" hidden="1">
      <c r="A357" s="108" t="s">
        <v>404</v>
      </c>
      <c r="B357" s="105" t="s">
        <v>348</v>
      </c>
      <c r="C357" s="103">
        <v>971</v>
      </c>
      <c r="D357" s="108" t="s">
        <v>403</v>
      </c>
      <c r="E357" s="108" t="s">
        <v>306</v>
      </c>
      <c r="F357" s="108" t="s">
        <v>131</v>
      </c>
      <c r="G357" s="108" t="s">
        <v>150</v>
      </c>
      <c r="H357" s="109">
        <f>SUM(H358)</f>
        <v>120</v>
      </c>
      <c r="I357" s="8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</row>
    <row r="358" spans="1:27" s="8" customFormat="1" ht="12.75" customHeight="1" hidden="1">
      <c r="A358" s="110" t="s">
        <v>405</v>
      </c>
      <c r="B358" s="107" t="s">
        <v>225</v>
      </c>
      <c r="C358" s="113">
        <v>971</v>
      </c>
      <c r="D358" s="110" t="s">
        <v>403</v>
      </c>
      <c r="E358" s="110" t="s">
        <v>306</v>
      </c>
      <c r="F358" s="110" t="s">
        <v>131</v>
      </c>
      <c r="G358" s="110" t="s">
        <v>150</v>
      </c>
      <c r="H358" s="99">
        <v>120</v>
      </c>
      <c r="I358" s="8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</row>
    <row r="359" spans="1:27" s="8" customFormat="1" ht="12.75" customHeight="1" hidden="1">
      <c r="A359" s="108"/>
      <c r="B359" s="127" t="s">
        <v>372</v>
      </c>
      <c r="C359" s="103"/>
      <c r="D359" s="105"/>
      <c r="E359" s="105"/>
      <c r="F359" s="105"/>
      <c r="G359" s="105"/>
      <c r="H359" s="109"/>
      <c r="I359" s="8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</row>
    <row r="360" spans="1:27" s="8" customFormat="1" ht="12.75" customHeight="1" hidden="1">
      <c r="A360" s="108" t="s">
        <v>406</v>
      </c>
      <c r="B360" s="105" t="s">
        <v>112</v>
      </c>
      <c r="C360" s="103">
        <v>971</v>
      </c>
      <c r="D360" s="108" t="s">
        <v>403</v>
      </c>
      <c r="E360" s="108" t="s">
        <v>306</v>
      </c>
      <c r="F360" s="108" t="s">
        <v>131</v>
      </c>
      <c r="G360" s="108" t="s">
        <v>151</v>
      </c>
      <c r="H360" s="109">
        <f>SUM(H361)</f>
        <v>100</v>
      </c>
      <c r="I360" s="8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</row>
    <row r="361" spans="1:27" s="8" customFormat="1" ht="12.75" customHeight="1" hidden="1">
      <c r="A361" s="110" t="s">
        <v>407</v>
      </c>
      <c r="B361" s="107" t="s">
        <v>377</v>
      </c>
      <c r="C361" s="113">
        <v>971</v>
      </c>
      <c r="D361" s="110" t="s">
        <v>403</v>
      </c>
      <c r="E361" s="110" t="s">
        <v>306</v>
      </c>
      <c r="F361" s="110" t="s">
        <v>131</v>
      </c>
      <c r="G361" s="110" t="s">
        <v>151</v>
      </c>
      <c r="H361" s="99">
        <v>100</v>
      </c>
      <c r="I361" s="8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</row>
    <row r="362" spans="1:27" s="8" customFormat="1" ht="12.75" customHeight="1" hidden="1">
      <c r="A362" s="108" t="s">
        <v>410</v>
      </c>
      <c r="B362" s="105" t="s">
        <v>132</v>
      </c>
      <c r="C362" s="103">
        <v>971</v>
      </c>
      <c r="D362" s="108" t="s">
        <v>408</v>
      </c>
      <c r="E362" s="108" t="s">
        <v>306</v>
      </c>
      <c r="F362" s="108" t="s">
        <v>131</v>
      </c>
      <c r="G362" s="108" t="s">
        <v>133</v>
      </c>
      <c r="H362" s="109">
        <f>SUM(H363)</f>
        <v>20</v>
      </c>
      <c r="I362" s="8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</row>
    <row r="363" spans="1:27" s="8" customFormat="1" ht="12.75" customHeight="1" hidden="1">
      <c r="A363" s="108" t="s">
        <v>411</v>
      </c>
      <c r="B363" s="105" t="s">
        <v>350</v>
      </c>
      <c r="C363" s="103">
        <v>971</v>
      </c>
      <c r="D363" s="108" t="s">
        <v>408</v>
      </c>
      <c r="E363" s="108" t="s">
        <v>306</v>
      </c>
      <c r="F363" s="108" t="s">
        <v>131</v>
      </c>
      <c r="G363" s="108" t="s">
        <v>145</v>
      </c>
      <c r="H363" s="109">
        <f>SUM(H364)</f>
        <v>20</v>
      </c>
      <c r="I363" s="8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</row>
    <row r="364" spans="1:27" s="8" customFormat="1" ht="12.75" customHeight="1" hidden="1">
      <c r="A364" s="110" t="s">
        <v>412</v>
      </c>
      <c r="B364" s="107" t="s">
        <v>10</v>
      </c>
      <c r="C364" s="113">
        <v>971</v>
      </c>
      <c r="D364" s="110" t="s">
        <v>408</v>
      </c>
      <c r="E364" s="110" t="s">
        <v>306</v>
      </c>
      <c r="F364" s="110" t="s">
        <v>131</v>
      </c>
      <c r="G364" s="110" t="s">
        <v>168</v>
      </c>
      <c r="H364" s="99">
        <v>20</v>
      </c>
      <c r="I364" s="8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</row>
    <row r="365" spans="1:27" s="8" customFormat="1" ht="12.75" customHeight="1">
      <c r="A365" s="108" t="s">
        <v>466</v>
      </c>
      <c r="B365" s="103" t="s">
        <v>418</v>
      </c>
      <c r="C365" s="103">
        <v>971</v>
      </c>
      <c r="D365" s="108" t="s">
        <v>417</v>
      </c>
      <c r="E365" s="108"/>
      <c r="F365" s="108"/>
      <c r="G365" s="113"/>
      <c r="H365" s="109">
        <f>SUM(H366)</f>
        <v>800</v>
      </c>
      <c r="I365" s="8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</row>
    <row r="366" spans="1:27" s="8" customFormat="1" ht="12.75" customHeight="1">
      <c r="A366" s="108" t="s">
        <v>467</v>
      </c>
      <c r="B366" s="103" t="s">
        <v>219</v>
      </c>
      <c r="C366" s="103">
        <v>971</v>
      </c>
      <c r="D366" s="108" t="s">
        <v>419</v>
      </c>
      <c r="E366" s="108"/>
      <c r="F366" s="108"/>
      <c r="G366" s="113"/>
      <c r="H366" s="109">
        <f>SUM(H367,H374,H380,H388)</f>
        <v>800</v>
      </c>
      <c r="I366" s="8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</row>
    <row r="367" spans="1:27" s="8" customFormat="1" ht="12.75" customHeight="1">
      <c r="A367" s="150" t="s">
        <v>468</v>
      </c>
      <c r="B367" s="131" t="s">
        <v>551</v>
      </c>
      <c r="C367" s="131">
        <v>971</v>
      </c>
      <c r="D367" s="150" t="s">
        <v>419</v>
      </c>
      <c r="E367" s="150" t="s">
        <v>304</v>
      </c>
      <c r="F367" s="150"/>
      <c r="G367" s="108"/>
      <c r="H367" s="153">
        <f>SUM(H369)</f>
        <v>690</v>
      </c>
      <c r="I367" s="8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</row>
    <row r="368" spans="1:27" s="8" customFormat="1" ht="11.25" customHeight="1">
      <c r="A368" s="168"/>
      <c r="B368" s="151" t="s">
        <v>550</v>
      </c>
      <c r="C368" s="151"/>
      <c r="D368" s="168"/>
      <c r="E368" s="168"/>
      <c r="F368" s="168"/>
      <c r="G368" s="105"/>
      <c r="H368" s="154"/>
      <c r="I368" s="8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</row>
    <row r="369" spans="1:27" s="8" customFormat="1" ht="12.75" customHeight="1">
      <c r="A369" s="110" t="s">
        <v>548</v>
      </c>
      <c r="B369" s="112" t="s">
        <v>570</v>
      </c>
      <c r="C369" s="113">
        <v>971</v>
      </c>
      <c r="D369" s="110" t="s">
        <v>419</v>
      </c>
      <c r="E369" s="110" t="s">
        <v>304</v>
      </c>
      <c r="F369" s="110" t="s">
        <v>133</v>
      </c>
      <c r="G369" s="110"/>
      <c r="H369" s="99">
        <v>690</v>
      </c>
      <c r="I369" s="87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</row>
    <row r="370" spans="1:27" s="8" customFormat="1" ht="12.75" customHeight="1" hidden="1">
      <c r="A370" s="108" t="s">
        <v>415</v>
      </c>
      <c r="B370" s="105" t="s">
        <v>132</v>
      </c>
      <c r="C370" s="103">
        <v>971</v>
      </c>
      <c r="D370" s="108" t="s">
        <v>419</v>
      </c>
      <c r="E370" s="108" t="s">
        <v>304</v>
      </c>
      <c r="F370" s="108" t="s">
        <v>131</v>
      </c>
      <c r="G370" s="108" t="s">
        <v>133</v>
      </c>
      <c r="H370" s="109">
        <f>SUM(H371)</f>
        <v>680</v>
      </c>
      <c r="I370" s="8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</row>
    <row r="371" spans="1:27" s="8" customFormat="1" ht="12.75" customHeight="1" hidden="1">
      <c r="A371" s="108" t="s">
        <v>415</v>
      </c>
      <c r="B371" s="105" t="s">
        <v>350</v>
      </c>
      <c r="C371" s="103">
        <v>971</v>
      </c>
      <c r="D371" s="108" t="s">
        <v>419</v>
      </c>
      <c r="E371" s="108" t="s">
        <v>304</v>
      </c>
      <c r="F371" s="108" t="s">
        <v>131</v>
      </c>
      <c r="G371" s="108" t="s">
        <v>145</v>
      </c>
      <c r="H371" s="109">
        <f>SUM(H372)</f>
        <v>680</v>
      </c>
      <c r="I371" s="8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</row>
    <row r="372" spans="1:27" s="8" customFormat="1" ht="12.75" customHeight="1" hidden="1">
      <c r="A372" s="108" t="s">
        <v>415</v>
      </c>
      <c r="B372" s="105" t="s">
        <v>348</v>
      </c>
      <c r="C372" s="103">
        <v>971</v>
      </c>
      <c r="D372" s="108" t="s">
        <v>419</v>
      </c>
      <c r="E372" s="108" t="s">
        <v>304</v>
      </c>
      <c r="F372" s="108" t="s">
        <v>131</v>
      </c>
      <c r="G372" s="108" t="s">
        <v>150</v>
      </c>
      <c r="H372" s="109">
        <f>SUM(H373)</f>
        <v>680</v>
      </c>
      <c r="I372" s="8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</row>
    <row r="373" spans="1:27" s="8" customFormat="1" ht="12.75" customHeight="1" hidden="1">
      <c r="A373" s="110" t="s">
        <v>420</v>
      </c>
      <c r="B373" s="107" t="s">
        <v>375</v>
      </c>
      <c r="C373" s="113">
        <v>971</v>
      </c>
      <c r="D373" s="110" t="s">
        <v>419</v>
      </c>
      <c r="E373" s="110" t="s">
        <v>304</v>
      </c>
      <c r="F373" s="110" t="s">
        <v>131</v>
      </c>
      <c r="G373" s="110">
        <v>226</v>
      </c>
      <c r="H373" s="99">
        <v>680</v>
      </c>
      <c r="I373" s="8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</row>
    <row r="374" spans="1:27" s="8" customFormat="1" ht="12.75" customHeight="1">
      <c r="A374" s="108" t="s">
        <v>469</v>
      </c>
      <c r="B374" s="103" t="s">
        <v>552</v>
      </c>
      <c r="C374" s="103">
        <v>971</v>
      </c>
      <c r="D374" s="108" t="s">
        <v>419</v>
      </c>
      <c r="E374" s="108" t="s">
        <v>305</v>
      </c>
      <c r="F374" s="108"/>
      <c r="G374" s="108"/>
      <c r="H374" s="109">
        <f>SUM(H375)</f>
        <v>110</v>
      </c>
      <c r="I374" s="8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</row>
    <row r="375" spans="1:27" s="8" customFormat="1" ht="12.75" customHeight="1">
      <c r="A375" s="110" t="s">
        <v>549</v>
      </c>
      <c r="B375" s="112" t="s">
        <v>570</v>
      </c>
      <c r="C375" s="113">
        <v>971</v>
      </c>
      <c r="D375" s="110" t="s">
        <v>419</v>
      </c>
      <c r="E375" s="110" t="s">
        <v>305</v>
      </c>
      <c r="F375" s="110" t="s">
        <v>133</v>
      </c>
      <c r="G375" s="110"/>
      <c r="H375" s="99">
        <v>110</v>
      </c>
      <c r="I375" s="87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</row>
    <row r="376" spans="1:27" s="8" customFormat="1" ht="12.75" customHeight="1" hidden="1">
      <c r="A376" s="108" t="s">
        <v>416</v>
      </c>
      <c r="B376" s="105" t="s">
        <v>132</v>
      </c>
      <c r="C376" s="103">
        <v>971</v>
      </c>
      <c r="D376" s="108" t="s">
        <v>419</v>
      </c>
      <c r="E376" s="108" t="s">
        <v>305</v>
      </c>
      <c r="F376" s="108" t="s">
        <v>131</v>
      </c>
      <c r="G376" s="108" t="s">
        <v>133</v>
      </c>
      <c r="H376" s="109">
        <f>SUM(H377)</f>
        <v>110</v>
      </c>
      <c r="I376" s="8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</row>
    <row r="377" spans="1:27" s="8" customFormat="1" ht="12.75" customHeight="1" hidden="1">
      <c r="A377" s="108" t="s">
        <v>416</v>
      </c>
      <c r="B377" s="105" t="s">
        <v>350</v>
      </c>
      <c r="C377" s="103">
        <v>971</v>
      </c>
      <c r="D377" s="108" t="s">
        <v>419</v>
      </c>
      <c r="E377" s="108" t="s">
        <v>305</v>
      </c>
      <c r="F377" s="108" t="s">
        <v>131</v>
      </c>
      <c r="G377" s="108" t="s">
        <v>145</v>
      </c>
      <c r="H377" s="109">
        <f>SUM(H378)</f>
        <v>110</v>
      </c>
      <c r="I377" s="8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</row>
    <row r="378" spans="1:27" s="8" customFormat="1" ht="12.75" customHeight="1" hidden="1">
      <c r="A378" s="108" t="s">
        <v>416</v>
      </c>
      <c r="B378" s="105" t="s">
        <v>348</v>
      </c>
      <c r="C378" s="103">
        <v>971</v>
      </c>
      <c r="D378" s="108" t="s">
        <v>419</v>
      </c>
      <c r="E378" s="108" t="s">
        <v>305</v>
      </c>
      <c r="F378" s="108" t="s">
        <v>131</v>
      </c>
      <c r="G378" s="108" t="s">
        <v>150</v>
      </c>
      <c r="H378" s="109">
        <f>SUM(H379)</f>
        <v>110</v>
      </c>
      <c r="I378" s="8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</row>
    <row r="379" spans="1:27" s="8" customFormat="1" ht="12.75" customHeight="1" hidden="1">
      <c r="A379" s="110" t="s">
        <v>421</v>
      </c>
      <c r="B379" s="107" t="s">
        <v>376</v>
      </c>
      <c r="C379" s="113">
        <v>971</v>
      </c>
      <c r="D379" s="110" t="s">
        <v>419</v>
      </c>
      <c r="E379" s="110" t="s">
        <v>305</v>
      </c>
      <c r="F379" s="110" t="s">
        <v>131</v>
      </c>
      <c r="G379" s="110">
        <v>226</v>
      </c>
      <c r="H379" s="99">
        <v>110</v>
      </c>
      <c r="I379" s="8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</row>
    <row r="380" spans="1:27" s="8" customFormat="1" ht="12.75" customHeight="1" hidden="1">
      <c r="A380" s="108" t="s">
        <v>423</v>
      </c>
      <c r="B380" s="103" t="s">
        <v>385</v>
      </c>
      <c r="C380" s="103">
        <v>971</v>
      </c>
      <c r="D380" s="108" t="s">
        <v>419</v>
      </c>
      <c r="E380" s="108" t="s">
        <v>384</v>
      </c>
      <c r="F380" s="108"/>
      <c r="G380" s="108"/>
      <c r="H380" s="109">
        <f>SUM(H383)</f>
        <v>0</v>
      </c>
      <c r="I380" s="8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</row>
    <row r="381" spans="1:27" s="8" customFormat="1" ht="10.5" customHeight="1" hidden="1">
      <c r="A381" s="108"/>
      <c r="B381" s="103" t="s">
        <v>387</v>
      </c>
      <c r="C381" s="103"/>
      <c r="D381" s="108"/>
      <c r="E381" s="108"/>
      <c r="F381" s="108"/>
      <c r="G381" s="108"/>
      <c r="H381" s="109"/>
      <c r="I381" s="8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</row>
    <row r="382" spans="1:27" s="8" customFormat="1" ht="10.5" customHeight="1" hidden="1">
      <c r="A382" s="105"/>
      <c r="B382" s="103" t="s">
        <v>386</v>
      </c>
      <c r="C382" s="103"/>
      <c r="D382" s="105"/>
      <c r="E382" s="105"/>
      <c r="F382" s="105"/>
      <c r="G382" s="105"/>
      <c r="H382" s="109"/>
      <c r="I382" s="8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</row>
    <row r="383" spans="1:27" s="8" customFormat="1" ht="12.75" customHeight="1" hidden="1">
      <c r="A383" s="110" t="s">
        <v>423</v>
      </c>
      <c r="B383" s="112" t="s">
        <v>130</v>
      </c>
      <c r="C383" s="113">
        <v>971</v>
      </c>
      <c r="D383" s="110" t="s">
        <v>419</v>
      </c>
      <c r="E383" s="110" t="s">
        <v>384</v>
      </c>
      <c r="F383" s="110" t="s">
        <v>131</v>
      </c>
      <c r="G383" s="110"/>
      <c r="H383" s="99">
        <v>0</v>
      </c>
      <c r="I383" s="87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</row>
    <row r="384" spans="1:27" s="8" customFormat="1" ht="12.75" customHeight="1" hidden="1">
      <c r="A384" s="108" t="s">
        <v>423</v>
      </c>
      <c r="B384" s="105" t="s">
        <v>132</v>
      </c>
      <c r="C384" s="103">
        <v>971</v>
      </c>
      <c r="D384" s="108" t="s">
        <v>419</v>
      </c>
      <c r="E384" s="108" t="s">
        <v>384</v>
      </c>
      <c r="F384" s="108" t="s">
        <v>131</v>
      </c>
      <c r="G384" s="108" t="s">
        <v>133</v>
      </c>
      <c r="H384" s="109">
        <f>SUM(H385)</f>
        <v>5</v>
      </c>
      <c r="I384" s="8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</row>
    <row r="385" spans="1:27" s="8" customFormat="1" ht="12.75" customHeight="1" hidden="1">
      <c r="A385" s="108" t="s">
        <v>423</v>
      </c>
      <c r="B385" s="105" t="s">
        <v>350</v>
      </c>
      <c r="C385" s="103">
        <v>971</v>
      </c>
      <c r="D385" s="108" t="s">
        <v>419</v>
      </c>
      <c r="E385" s="108" t="s">
        <v>384</v>
      </c>
      <c r="F385" s="108" t="s">
        <v>131</v>
      </c>
      <c r="G385" s="108" t="s">
        <v>145</v>
      </c>
      <c r="H385" s="109">
        <f>SUM(H386)</f>
        <v>5</v>
      </c>
      <c r="I385" s="8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</row>
    <row r="386" spans="1:27" s="8" customFormat="1" ht="12.75" customHeight="1" hidden="1">
      <c r="A386" s="108" t="s">
        <v>423</v>
      </c>
      <c r="B386" s="105" t="s">
        <v>348</v>
      </c>
      <c r="C386" s="103">
        <v>971</v>
      </c>
      <c r="D386" s="108" t="s">
        <v>419</v>
      </c>
      <c r="E386" s="108" t="s">
        <v>384</v>
      </c>
      <c r="F386" s="108" t="s">
        <v>131</v>
      </c>
      <c r="G386" s="108" t="s">
        <v>150</v>
      </c>
      <c r="H386" s="109">
        <f>SUM(H387)</f>
        <v>5</v>
      </c>
      <c r="I386" s="8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</row>
    <row r="387" spans="1:27" s="8" customFormat="1" ht="12.75" customHeight="1" hidden="1">
      <c r="A387" s="110" t="s">
        <v>424</v>
      </c>
      <c r="B387" s="107" t="s">
        <v>376</v>
      </c>
      <c r="C387" s="113">
        <v>971</v>
      </c>
      <c r="D387" s="110" t="s">
        <v>419</v>
      </c>
      <c r="E387" s="110" t="s">
        <v>384</v>
      </c>
      <c r="F387" s="110" t="s">
        <v>131</v>
      </c>
      <c r="G387" s="110">
        <v>226</v>
      </c>
      <c r="H387" s="99">
        <v>5</v>
      </c>
      <c r="I387" s="8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</row>
    <row r="388" spans="1:27" s="8" customFormat="1" ht="12.75" customHeight="1" hidden="1">
      <c r="A388" s="108" t="s">
        <v>425</v>
      </c>
      <c r="B388" s="103" t="s">
        <v>392</v>
      </c>
      <c r="C388" s="103">
        <v>971</v>
      </c>
      <c r="D388" s="108" t="s">
        <v>419</v>
      </c>
      <c r="E388" s="108" t="s">
        <v>391</v>
      </c>
      <c r="F388" s="108"/>
      <c r="G388" s="108"/>
      <c r="H388" s="109">
        <f>SUM(H391)</f>
        <v>0</v>
      </c>
      <c r="I388" s="8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</row>
    <row r="389" spans="1:27" s="8" customFormat="1" ht="10.5" customHeight="1" hidden="1">
      <c r="A389" s="108"/>
      <c r="B389" s="103" t="s">
        <v>393</v>
      </c>
      <c r="C389" s="103"/>
      <c r="D389" s="108"/>
      <c r="E389" s="108"/>
      <c r="F389" s="108"/>
      <c r="G389" s="108"/>
      <c r="H389" s="109"/>
      <c r="I389" s="8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</row>
    <row r="390" spans="1:27" s="8" customFormat="1" ht="10.5" customHeight="1" hidden="1">
      <c r="A390" s="105"/>
      <c r="B390" s="103" t="s">
        <v>394</v>
      </c>
      <c r="C390" s="103"/>
      <c r="D390" s="105"/>
      <c r="E390" s="105"/>
      <c r="F390" s="105"/>
      <c r="G390" s="105"/>
      <c r="H390" s="109"/>
      <c r="I390" s="8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</row>
    <row r="391" spans="1:27" s="8" customFormat="1" ht="12.75" customHeight="1" hidden="1">
      <c r="A391" s="110" t="s">
        <v>425</v>
      </c>
      <c r="B391" s="112" t="s">
        <v>130</v>
      </c>
      <c r="C391" s="113">
        <v>971</v>
      </c>
      <c r="D391" s="110" t="s">
        <v>419</v>
      </c>
      <c r="E391" s="110" t="s">
        <v>391</v>
      </c>
      <c r="F391" s="110" t="s">
        <v>131</v>
      </c>
      <c r="G391" s="110"/>
      <c r="H391" s="99">
        <v>0</v>
      </c>
      <c r="I391" s="87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</row>
    <row r="392" spans="1:27" s="8" customFormat="1" ht="12.75" customHeight="1" hidden="1">
      <c r="A392" s="108" t="s">
        <v>425</v>
      </c>
      <c r="B392" s="105" t="s">
        <v>132</v>
      </c>
      <c r="C392" s="103">
        <v>971</v>
      </c>
      <c r="D392" s="108" t="s">
        <v>419</v>
      </c>
      <c r="E392" s="108" t="s">
        <v>391</v>
      </c>
      <c r="F392" s="108" t="s">
        <v>131</v>
      </c>
      <c r="G392" s="108" t="s">
        <v>133</v>
      </c>
      <c r="H392" s="109">
        <f>SUM(H393)</f>
        <v>5</v>
      </c>
      <c r="I392" s="8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</row>
    <row r="393" spans="1:27" s="8" customFormat="1" ht="12.75" customHeight="1" hidden="1">
      <c r="A393" s="108" t="s">
        <v>425</v>
      </c>
      <c r="B393" s="105" t="s">
        <v>350</v>
      </c>
      <c r="C393" s="103">
        <v>971</v>
      </c>
      <c r="D393" s="108" t="s">
        <v>419</v>
      </c>
      <c r="E393" s="108" t="s">
        <v>391</v>
      </c>
      <c r="F393" s="108" t="s">
        <v>131</v>
      </c>
      <c r="G393" s="108" t="s">
        <v>145</v>
      </c>
      <c r="H393" s="109">
        <f>SUM(H394)</f>
        <v>5</v>
      </c>
      <c r="I393" s="8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</row>
    <row r="394" spans="1:27" s="8" customFormat="1" ht="12.75" customHeight="1" hidden="1">
      <c r="A394" s="108" t="s">
        <v>425</v>
      </c>
      <c r="B394" s="105" t="s">
        <v>348</v>
      </c>
      <c r="C394" s="103">
        <v>971</v>
      </c>
      <c r="D394" s="108" t="s">
        <v>419</v>
      </c>
      <c r="E394" s="108" t="s">
        <v>391</v>
      </c>
      <c r="F394" s="108" t="s">
        <v>131</v>
      </c>
      <c r="G394" s="108" t="s">
        <v>150</v>
      </c>
      <c r="H394" s="109">
        <f>SUM(H395)</f>
        <v>5</v>
      </c>
      <c r="I394" s="8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</row>
    <row r="395" spans="1:27" s="8" customFormat="1" ht="12.75" customHeight="1" hidden="1">
      <c r="A395" s="110" t="s">
        <v>426</v>
      </c>
      <c r="B395" s="107" t="s">
        <v>376</v>
      </c>
      <c r="C395" s="113">
        <v>971</v>
      </c>
      <c r="D395" s="110" t="s">
        <v>419</v>
      </c>
      <c r="E395" s="110" t="s">
        <v>391</v>
      </c>
      <c r="F395" s="110" t="s">
        <v>131</v>
      </c>
      <c r="G395" s="110">
        <v>226</v>
      </c>
      <c r="H395" s="99">
        <v>5</v>
      </c>
      <c r="I395" s="90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</row>
    <row r="396" spans="1:27" ht="17.25" customHeight="1">
      <c r="A396" s="110"/>
      <c r="B396" s="103" t="s">
        <v>21</v>
      </c>
      <c r="C396" s="103"/>
      <c r="D396" s="129"/>
      <c r="E396" s="108"/>
      <c r="F396" s="108"/>
      <c r="G396" s="108"/>
      <c r="H396" s="109">
        <f>H12</f>
        <v>85582.99999999999</v>
      </c>
      <c r="I396" s="87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 ht="15" customHeight="1" hidden="1">
      <c r="A397" s="77"/>
      <c r="B397" s="100" t="s">
        <v>369</v>
      </c>
      <c r="C397" s="78"/>
      <c r="D397" s="80"/>
      <c r="E397" s="78"/>
      <c r="F397" s="101"/>
      <c r="G397" s="78"/>
      <c r="H397" s="78"/>
      <c r="I397" s="7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 ht="26.25" customHeight="1">
      <c r="A398" s="77"/>
      <c r="B398" s="206" t="s">
        <v>556</v>
      </c>
      <c r="C398" s="206"/>
      <c r="D398" s="206"/>
      <c r="E398" s="206"/>
      <c r="F398" s="206"/>
      <c r="G398" s="206"/>
      <c r="H398" s="78"/>
      <c r="I398" s="7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 ht="13.5" customHeight="1">
      <c r="A399" s="77"/>
      <c r="B399" s="78"/>
      <c r="C399" s="78"/>
      <c r="D399" s="78"/>
      <c r="E399" s="78"/>
      <c r="F399" s="78"/>
      <c r="G399" s="78"/>
      <c r="H399" s="78"/>
      <c r="I399" s="83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9" ht="14.25" customHeight="1">
      <c r="A400" s="66"/>
      <c r="B400" s="66"/>
      <c r="F400"/>
      <c r="G400"/>
      <c r="H400"/>
      <c r="I400"/>
    </row>
    <row r="401" spans="1:9" ht="18.75" customHeight="1">
      <c r="A401" s="66"/>
      <c r="B401" s="66"/>
      <c r="F401"/>
      <c r="G401"/>
      <c r="H401"/>
      <c r="I401"/>
    </row>
    <row r="402" spans="1:9" ht="15" customHeight="1">
      <c r="A402" s="66"/>
      <c r="B402" s="66"/>
      <c r="F402"/>
      <c r="G402"/>
      <c r="H402"/>
      <c r="I402"/>
    </row>
    <row r="403" spans="1:9" ht="12" customHeight="1">
      <c r="A403" s="66"/>
      <c r="B403" s="66"/>
      <c r="F403"/>
      <c r="G403"/>
      <c r="H403"/>
      <c r="I403"/>
    </row>
    <row r="404" spans="1:9" ht="12" customHeight="1">
      <c r="A404" s="66"/>
      <c r="B404" s="66"/>
      <c r="F404"/>
      <c r="G404"/>
      <c r="H404"/>
      <c r="I404"/>
    </row>
    <row r="405" spans="1:9" ht="12" customHeight="1">
      <c r="A405" s="66"/>
      <c r="B405" s="66"/>
      <c r="F405"/>
      <c r="G405"/>
      <c r="H405"/>
      <c r="I405"/>
    </row>
    <row r="406" spans="1:9" ht="12" customHeight="1">
      <c r="A406" s="66"/>
      <c r="B406" s="66"/>
      <c r="F406"/>
      <c r="G406"/>
      <c r="H406"/>
      <c r="I406"/>
    </row>
    <row r="407" spans="1:9" ht="12" customHeight="1">
      <c r="A407" s="66"/>
      <c r="B407" s="66"/>
      <c r="F407"/>
      <c r="G407"/>
      <c r="H407"/>
      <c r="I407"/>
    </row>
    <row r="408" spans="1:9" ht="12" customHeight="1">
      <c r="A408" s="66"/>
      <c r="B408" s="66"/>
      <c r="F408"/>
      <c r="G408"/>
      <c r="H408"/>
      <c r="I408"/>
    </row>
    <row r="409" spans="1:9" ht="12" customHeight="1">
      <c r="A409" s="66"/>
      <c r="B409" s="66"/>
      <c r="F409"/>
      <c r="G409"/>
      <c r="H409"/>
      <c r="I409"/>
    </row>
    <row r="410" spans="1:9" ht="12" customHeight="1">
      <c r="A410" s="66"/>
      <c r="B410" s="66"/>
      <c r="F410"/>
      <c r="G410"/>
      <c r="H410"/>
      <c r="I410"/>
    </row>
    <row r="411" spans="1:9" ht="12" customHeight="1">
      <c r="A411" s="66"/>
      <c r="B411" s="66"/>
      <c r="F411"/>
      <c r="G411"/>
      <c r="H411"/>
      <c r="I411"/>
    </row>
    <row r="412" spans="1:9" ht="12" customHeight="1">
      <c r="A412" s="66"/>
      <c r="B412" s="66"/>
      <c r="F412"/>
      <c r="G412"/>
      <c r="H412"/>
      <c r="I412"/>
    </row>
    <row r="413" spans="1:9" ht="12" customHeight="1">
      <c r="A413" s="66"/>
      <c r="B413" s="66"/>
      <c r="F413"/>
      <c r="G413"/>
      <c r="H413"/>
      <c r="I413"/>
    </row>
    <row r="414" spans="1:9" ht="12" customHeight="1">
      <c r="A414" s="66"/>
      <c r="B414" s="66"/>
      <c r="F414"/>
      <c r="G414"/>
      <c r="H414"/>
      <c r="I414"/>
    </row>
    <row r="415" spans="1:9" ht="12" customHeight="1">
      <c r="A415" s="66"/>
      <c r="B415" s="66"/>
      <c r="F415"/>
      <c r="G415"/>
      <c r="H415"/>
      <c r="I415"/>
    </row>
    <row r="416" spans="1:9" ht="12" customHeight="1">
      <c r="A416" s="66"/>
      <c r="B416" s="66"/>
      <c r="F416"/>
      <c r="G416"/>
      <c r="H416"/>
      <c r="I416"/>
    </row>
    <row r="417" spans="1:9" ht="12" customHeight="1">
      <c r="A417" s="66"/>
      <c r="B417" s="66"/>
      <c r="F417"/>
      <c r="G417"/>
      <c r="H417"/>
      <c r="I417"/>
    </row>
    <row r="418" spans="1:9" ht="12" customHeight="1">
      <c r="A418" s="66"/>
      <c r="B418" s="66"/>
      <c r="F418"/>
      <c r="G418"/>
      <c r="H418"/>
      <c r="I418"/>
    </row>
    <row r="419" spans="1:9" ht="12" customHeight="1">
      <c r="A419" s="66"/>
      <c r="B419" s="66"/>
      <c r="F419"/>
      <c r="G419"/>
      <c r="H419"/>
      <c r="I419"/>
    </row>
    <row r="420" spans="1:9" ht="12" customHeight="1">
      <c r="A420" s="66"/>
      <c r="B420" s="66"/>
      <c r="F420"/>
      <c r="G420"/>
      <c r="H420"/>
      <c r="I420"/>
    </row>
    <row r="421" spans="1:9" ht="12" customHeight="1">
      <c r="A421" s="66"/>
      <c r="B421" s="66"/>
      <c r="F421"/>
      <c r="G421"/>
      <c r="H421"/>
      <c r="I421"/>
    </row>
    <row r="422" spans="1:9" ht="12" customHeight="1">
      <c r="A422" s="66"/>
      <c r="B422" s="66"/>
      <c r="F422"/>
      <c r="G422"/>
      <c r="H422"/>
      <c r="I422"/>
    </row>
    <row r="423" spans="1:9" ht="12" customHeight="1">
      <c r="A423" s="66"/>
      <c r="B423" s="66"/>
      <c r="F423"/>
      <c r="G423"/>
      <c r="H423"/>
      <c r="I423"/>
    </row>
    <row r="424" spans="1:9" ht="12" customHeight="1">
      <c r="A424" s="66"/>
      <c r="B424" s="66"/>
      <c r="F424"/>
      <c r="G424"/>
      <c r="H424"/>
      <c r="I424"/>
    </row>
    <row r="425" spans="1:9" ht="12" customHeight="1">
      <c r="A425" s="66"/>
      <c r="B425" s="66"/>
      <c r="F425"/>
      <c r="G425"/>
      <c r="H425"/>
      <c r="I425"/>
    </row>
    <row r="426" spans="1:9" ht="12" customHeight="1">
      <c r="A426" s="66"/>
      <c r="B426" s="66"/>
      <c r="F426"/>
      <c r="G426"/>
      <c r="H426"/>
      <c r="I426"/>
    </row>
    <row r="427" spans="1:9" ht="12" customHeight="1">
      <c r="A427" s="66"/>
      <c r="B427" s="66"/>
      <c r="F427"/>
      <c r="G427"/>
      <c r="H427"/>
      <c r="I427"/>
    </row>
    <row r="428" spans="1:9" ht="14.25" customHeight="1">
      <c r="A428" s="66"/>
      <c r="B428" s="66"/>
      <c r="F428"/>
      <c r="G428"/>
      <c r="H428"/>
      <c r="I428"/>
    </row>
    <row r="429" spans="1:9" ht="12" customHeight="1">
      <c r="A429" s="66"/>
      <c r="B429" s="66"/>
      <c r="F429"/>
      <c r="G429"/>
      <c r="H429"/>
      <c r="I429"/>
    </row>
    <row r="430" spans="1:9" ht="13.5" customHeight="1">
      <c r="A430" s="66"/>
      <c r="B430" s="66"/>
      <c r="F430"/>
      <c r="G430"/>
      <c r="H430"/>
      <c r="I430"/>
    </row>
    <row r="431" spans="1:9" ht="15" customHeight="1">
      <c r="A431" s="66"/>
      <c r="B431" s="66"/>
      <c r="F431"/>
      <c r="G431"/>
      <c r="H431"/>
      <c r="I431"/>
    </row>
    <row r="432" spans="1:9" ht="15.75" customHeight="1">
      <c r="A432" s="66"/>
      <c r="B432" s="66"/>
      <c r="F432"/>
      <c r="G432"/>
      <c r="H432"/>
      <c r="I432"/>
    </row>
    <row r="433" spans="1:9" ht="12" customHeight="1">
      <c r="A433" s="66"/>
      <c r="B433" s="66"/>
      <c r="F433"/>
      <c r="G433"/>
      <c r="H433"/>
      <c r="I433"/>
    </row>
    <row r="434" spans="1:9" ht="12" customHeight="1">
      <c r="A434" s="66"/>
      <c r="B434" s="66"/>
      <c r="F434"/>
      <c r="G434"/>
      <c r="H434"/>
      <c r="I434"/>
    </row>
    <row r="435" spans="1:9" ht="12" customHeight="1">
      <c r="A435" s="66"/>
      <c r="B435" s="66"/>
      <c r="F435"/>
      <c r="G435"/>
      <c r="H435"/>
      <c r="I435"/>
    </row>
    <row r="436" spans="1:9" ht="12" customHeight="1">
      <c r="A436" s="66"/>
      <c r="B436" s="66"/>
      <c r="F436"/>
      <c r="G436"/>
      <c r="H436"/>
      <c r="I436"/>
    </row>
    <row r="437" spans="1:9" ht="12" customHeight="1">
      <c r="A437" s="66"/>
      <c r="B437" s="66"/>
      <c r="F437"/>
      <c r="G437"/>
      <c r="H437"/>
      <c r="I437"/>
    </row>
    <row r="438" spans="1:9" ht="12" customHeight="1">
      <c r="A438" s="66"/>
      <c r="B438" s="66"/>
      <c r="F438"/>
      <c r="G438"/>
      <c r="H438"/>
      <c r="I438"/>
    </row>
    <row r="439" spans="1:9" ht="12" customHeight="1">
      <c r="A439" s="66"/>
      <c r="B439" s="66"/>
      <c r="F439"/>
      <c r="G439"/>
      <c r="H439"/>
      <c r="I439"/>
    </row>
    <row r="440" spans="1:9" ht="12" customHeight="1">
      <c r="A440" s="66"/>
      <c r="B440" s="66"/>
      <c r="F440"/>
      <c r="G440"/>
      <c r="H440"/>
      <c r="I440"/>
    </row>
    <row r="441" spans="1:9" ht="12" customHeight="1">
      <c r="A441" s="66"/>
      <c r="B441" s="66"/>
      <c r="F441"/>
      <c r="G441"/>
      <c r="H441"/>
      <c r="I441"/>
    </row>
    <row r="442" spans="1:9" ht="12" customHeight="1">
      <c r="A442" s="66"/>
      <c r="B442" s="66"/>
      <c r="F442"/>
      <c r="G442"/>
      <c r="H442"/>
      <c r="I442"/>
    </row>
    <row r="443" spans="1:9" ht="12" customHeight="1">
      <c r="A443" s="66"/>
      <c r="B443" s="66"/>
      <c r="F443"/>
      <c r="G443"/>
      <c r="H443"/>
      <c r="I443"/>
    </row>
    <row r="444" spans="1:9" ht="12" customHeight="1">
      <c r="A444" s="66"/>
      <c r="B444" s="66"/>
      <c r="F444"/>
      <c r="G444"/>
      <c r="H444"/>
      <c r="I444"/>
    </row>
    <row r="445" spans="1:9" ht="12" customHeight="1">
      <c r="A445" s="66"/>
      <c r="B445" s="66"/>
      <c r="F445"/>
      <c r="G445"/>
      <c r="H445"/>
      <c r="I445"/>
    </row>
    <row r="446" spans="1:9" ht="12" customHeight="1">
      <c r="A446" s="66"/>
      <c r="B446" s="66"/>
      <c r="F446"/>
      <c r="G446"/>
      <c r="H446"/>
      <c r="I446"/>
    </row>
    <row r="447" spans="1:9" ht="12" customHeight="1">
      <c r="A447" s="66"/>
      <c r="B447" s="66"/>
      <c r="F447"/>
      <c r="G447"/>
      <c r="H447"/>
      <c r="I447"/>
    </row>
    <row r="448" spans="1:9" ht="12" customHeight="1">
      <c r="A448" s="66"/>
      <c r="B448" s="66"/>
      <c r="F448"/>
      <c r="G448"/>
      <c r="H448"/>
      <c r="I448"/>
    </row>
    <row r="449" spans="1:9" ht="12" customHeight="1">
      <c r="A449" s="66"/>
      <c r="B449" s="66"/>
      <c r="F449"/>
      <c r="G449"/>
      <c r="H449"/>
      <c r="I449"/>
    </row>
    <row r="450" spans="1:9" ht="12" customHeight="1">
      <c r="A450" s="66"/>
      <c r="B450" s="66"/>
      <c r="F450"/>
      <c r="G450"/>
      <c r="H450"/>
      <c r="I450"/>
    </row>
    <row r="451" spans="1:9" ht="12" customHeight="1">
      <c r="A451" s="66"/>
      <c r="B451" s="66"/>
      <c r="F451"/>
      <c r="G451"/>
      <c r="H451"/>
      <c r="I451"/>
    </row>
    <row r="452" spans="1:9" ht="12" customHeight="1">
      <c r="A452" s="66"/>
      <c r="B452" s="66"/>
      <c r="F452"/>
      <c r="G452"/>
      <c r="H452"/>
      <c r="I452"/>
    </row>
    <row r="453" spans="1:9" ht="12" customHeight="1">
      <c r="A453" s="66"/>
      <c r="B453" s="66"/>
      <c r="F453"/>
      <c r="G453"/>
      <c r="H453"/>
      <c r="I453"/>
    </row>
    <row r="454" spans="1:9" ht="12" customHeight="1">
      <c r="A454" s="66"/>
      <c r="B454" s="66"/>
      <c r="F454"/>
      <c r="G454"/>
      <c r="H454"/>
      <c r="I454"/>
    </row>
    <row r="455" spans="1:9" ht="12" customHeight="1">
      <c r="A455" s="66"/>
      <c r="B455" s="66"/>
      <c r="F455"/>
      <c r="G455"/>
      <c r="H455"/>
      <c r="I455"/>
    </row>
    <row r="456" spans="1:9" ht="12" customHeight="1">
      <c r="A456" s="66"/>
      <c r="B456" s="66"/>
      <c r="F456"/>
      <c r="G456"/>
      <c r="H456"/>
      <c r="I456"/>
    </row>
    <row r="457" spans="1:9" ht="12" customHeight="1">
      <c r="A457" s="66"/>
      <c r="B457" s="66"/>
      <c r="F457"/>
      <c r="G457"/>
      <c r="H457"/>
      <c r="I457"/>
    </row>
    <row r="458" spans="1:9" ht="12" customHeight="1">
      <c r="A458" s="66"/>
      <c r="B458" s="66"/>
      <c r="F458"/>
      <c r="G458"/>
      <c r="H458"/>
      <c r="I458"/>
    </row>
    <row r="459" spans="1:9" ht="12" customHeight="1">
      <c r="A459" s="66"/>
      <c r="B459" s="66"/>
      <c r="F459"/>
      <c r="G459"/>
      <c r="H459"/>
      <c r="I459"/>
    </row>
    <row r="460" spans="1:9" ht="12" customHeight="1">
      <c r="A460" s="66"/>
      <c r="B460" s="66"/>
      <c r="F460"/>
      <c r="G460"/>
      <c r="H460"/>
      <c r="I460"/>
    </row>
    <row r="461" spans="1:9" ht="12" customHeight="1">
      <c r="A461" s="66"/>
      <c r="B461" s="66"/>
      <c r="F461"/>
      <c r="G461"/>
      <c r="H461"/>
      <c r="I461"/>
    </row>
    <row r="462" spans="1:9" ht="12" customHeight="1">
      <c r="A462" s="66"/>
      <c r="B462" s="66"/>
      <c r="F462"/>
      <c r="G462"/>
      <c r="H462"/>
      <c r="I462"/>
    </row>
    <row r="463" spans="1:9" ht="12" customHeight="1">
      <c r="A463" s="66"/>
      <c r="B463" s="66"/>
      <c r="F463"/>
      <c r="G463"/>
      <c r="H463"/>
      <c r="I463"/>
    </row>
    <row r="464" spans="1:9" ht="12" customHeight="1">
      <c r="A464" s="66"/>
      <c r="B464" s="66"/>
      <c r="F464"/>
      <c r="G464"/>
      <c r="H464"/>
      <c r="I464"/>
    </row>
    <row r="465" spans="1:9" ht="12" customHeight="1">
      <c r="A465" s="66"/>
      <c r="B465" s="66"/>
      <c r="F465"/>
      <c r="G465"/>
      <c r="H465"/>
      <c r="I465"/>
    </row>
    <row r="466" spans="1:9" ht="12" customHeight="1">
      <c r="A466" s="66"/>
      <c r="B466" s="66"/>
      <c r="F466"/>
      <c r="G466"/>
      <c r="H466"/>
      <c r="I466"/>
    </row>
    <row r="467" spans="1:9" ht="12" customHeight="1">
      <c r="A467" s="66"/>
      <c r="B467" s="66"/>
      <c r="F467"/>
      <c r="G467"/>
      <c r="H467"/>
      <c r="I467"/>
    </row>
    <row r="468" spans="1:9" ht="12" customHeight="1">
      <c r="A468" s="66"/>
      <c r="F468"/>
      <c r="G468"/>
      <c r="H468"/>
      <c r="I468"/>
    </row>
    <row r="469" spans="1:9" ht="12" customHeight="1">
      <c r="A469" s="66"/>
      <c r="F469"/>
      <c r="G469"/>
      <c r="H469"/>
      <c r="I469"/>
    </row>
    <row r="470" spans="1:9" ht="12" customHeight="1">
      <c r="A470" s="66"/>
      <c r="F470"/>
      <c r="G470"/>
      <c r="H470"/>
      <c r="I470"/>
    </row>
    <row r="471" spans="1:9" ht="12" customHeight="1">
      <c r="A471" s="66"/>
      <c r="F471"/>
      <c r="G471"/>
      <c r="H471"/>
      <c r="I471"/>
    </row>
    <row r="472" spans="1:9" ht="12" customHeight="1">
      <c r="A472" s="66"/>
      <c r="F472"/>
      <c r="G472"/>
      <c r="H472"/>
      <c r="I472"/>
    </row>
    <row r="473" spans="1:9" ht="12" customHeight="1">
      <c r="A473" s="66"/>
      <c r="F473"/>
      <c r="G473"/>
      <c r="H473"/>
      <c r="I473"/>
    </row>
    <row r="474" spans="1:9" ht="12" customHeight="1">
      <c r="A474" s="66"/>
      <c r="F474"/>
      <c r="G474"/>
      <c r="H474"/>
      <c r="I474"/>
    </row>
    <row r="475" spans="1:9" ht="12" customHeight="1">
      <c r="A475" s="66"/>
      <c r="F475"/>
      <c r="G475"/>
      <c r="H475"/>
      <c r="I475"/>
    </row>
    <row r="476" spans="1:9" ht="12" customHeight="1">
      <c r="A476" s="66"/>
      <c r="F476"/>
      <c r="G476"/>
      <c r="H476"/>
      <c r="I476"/>
    </row>
    <row r="477" spans="1:9" ht="12" customHeight="1">
      <c r="A477" s="66"/>
      <c r="F477"/>
      <c r="G477"/>
      <c r="H477"/>
      <c r="I477"/>
    </row>
    <row r="478" spans="1:9" ht="12" customHeight="1">
      <c r="A478" s="66"/>
      <c r="F478"/>
      <c r="G478"/>
      <c r="H478"/>
      <c r="I478"/>
    </row>
    <row r="479" spans="1:9" ht="12" customHeight="1">
      <c r="A479" s="66"/>
      <c r="F479"/>
      <c r="G479"/>
      <c r="H479"/>
      <c r="I479"/>
    </row>
    <row r="480" spans="1:9" ht="12" customHeight="1">
      <c r="A480" s="66"/>
      <c r="F480"/>
      <c r="G480"/>
      <c r="H480"/>
      <c r="I480"/>
    </row>
    <row r="481" spans="1:9" ht="12" customHeight="1">
      <c r="A481" s="66"/>
      <c r="F481"/>
      <c r="G481"/>
      <c r="H481"/>
      <c r="I481"/>
    </row>
    <row r="482" spans="1:9" ht="12" customHeight="1">
      <c r="A482" s="66"/>
      <c r="F482"/>
      <c r="G482"/>
      <c r="H482"/>
      <c r="I482"/>
    </row>
    <row r="483" spans="1:9" ht="12" customHeight="1">
      <c r="A483" s="66"/>
      <c r="F483"/>
      <c r="G483"/>
      <c r="H483"/>
      <c r="I483"/>
    </row>
    <row r="484" spans="1:9" ht="12" customHeight="1">
      <c r="A484" s="66"/>
      <c r="F484"/>
      <c r="G484"/>
      <c r="H484"/>
      <c r="I484"/>
    </row>
    <row r="485" spans="1:9" ht="12" customHeight="1">
      <c r="A485" s="66"/>
      <c r="F485"/>
      <c r="G485"/>
      <c r="H485"/>
      <c r="I485"/>
    </row>
    <row r="486" spans="1:9" ht="12" customHeight="1">
      <c r="A486" s="66"/>
      <c r="F486"/>
      <c r="G486"/>
      <c r="H486"/>
      <c r="I486"/>
    </row>
    <row r="487" spans="1:9" ht="12" customHeight="1">
      <c r="A487" s="66"/>
      <c r="F487"/>
      <c r="G487"/>
      <c r="H487"/>
      <c r="I487"/>
    </row>
    <row r="488" spans="1:9" ht="12" customHeight="1">
      <c r="A488" s="66"/>
      <c r="F488"/>
      <c r="G488"/>
      <c r="H488"/>
      <c r="I488"/>
    </row>
    <row r="489" spans="1:9" ht="12" customHeight="1">
      <c r="A489" s="66"/>
      <c r="F489"/>
      <c r="G489"/>
      <c r="H489"/>
      <c r="I489"/>
    </row>
    <row r="490" spans="1:9" ht="12" customHeight="1">
      <c r="A490" s="66"/>
      <c r="F490"/>
      <c r="G490"/>
      <c r="H490"/>
      <c r="I490"/>
    </row>
    <row r="491" spans="1:9" ht="12" customHeight="1">
      <c r="A491" s="66"/>
      <c r="F491"/>
      <c r="G491"/>
      <c r="H491"/>
      <c r="I491"/>
    </row>
    <row r="492" spans="1:9" ht="12" customHeight="1">
      <c r="A492" s="66"/>
      <c r="F492"/>
      <c r="G492"/>
      <c r="H492"/>
      <c r="I492"/>
    </row>
    <row r="493" spans="1:9" ht="12" customHeight="1">
      <c r="A493" s="66"/>
      <c r="F493"/>
      <c r="G493"/>
      <c r="H493"/>
      <c r="I493"/>
    </row>
    <row r="494" spans="1:9" ht="12" customHeight="1">
      <c r="A494"/>
      <c r="F494"/>
      <c r="G494"/>
      <c r="H494"/>
      <c r="I494"/>
    </row>
    <row r="495" spans="1:9" ht="12" customHeight="1">
      <c r="A495"/>
      <c r="F495"/>
      <c r="G495"/>
      <c r="H495"/>
      <c r="I495"/>
    </row>
    <row r="496" spans="1:9" ht="12" customHeight="1">
      <c r="A496"/>
      <c r="F496"/>
      <c r="G496"/>
      <c r="H496"/>
      <c r="I496"/>
    </row>
    <row r="497" spans="1:9" ht="12" customHeight="1">
      <c r="A497"/>
      <c r="F497"/>
      <c r="G497"/>
      <c r="H497"/>
      <c r="I497"/>
    </row>
    <row r="498" spans="1:9" ht="12" customHeight="1">
      <c r="A498"/>
      <c r="F498"/>
      <c r="G498"/>
      <c r="H498"/>
      <c r="I498"/>
    </row>
    <row r="499" spans="1:9" ht="12" customHeight="1">
      <c r="A499"/>
      <c r="F499"/>
      <c r="G499"/>
      <c r="H499"/>
      <c r="I499"/>
    </row>
    <row r="500" spans="1:9" ht="12" customHeight="1">
      <c r="A500"/>
      <c r="F500"/>
      <c r="G500"/>
      <c r="H500"/>
      <c r="I500"/>
    </row>
    <row r="501" spans="1:9" ht="12" customHeight="1">
      <c r="A501"/>
      <c r="F501"/>
      <c r="G501"/>
      <c r="H501"/>
      <c r="I501"/>
    </row>
    <row r="502" s="8" customFormat="1" ht="12" customHeight="1"/>
    <row r="503" spans="1:9" ht="12" customHeight="1">
      <c r="A503"/>
      <c r="F503"/>
      <c r="G503"/>
      <c r="H503"/>
      <c r="I503"/>
    </row>
    <row r="504" spans="1:9" ht="12.75">
      <c r="A504"/>
      <c r="F504"/>
      <c r="G504"/>
      <c r="H504"/>
      <c r="I504"/>
    </row>
    <row r="505" spans="1:9" ht="12.75">
      <c r="A505"/>
      <c r="F505"/>
      <c r="G505"/>
      <c r="H505"/>
      <c r="I505"/>
    </row>
    <row r="506" spans="1:9" ht="12.75">
      <c r="A506"/>
      <c r="F506"/>
      <c r="G506"/>
      <c r="H506"/>
      <c r="I506"/>
    </row>
    <row r="507" spans="1:9" ht="12.75">
      <c r="A507"/>
      <c r="F507"/>
      <c r="G507"/>
      <c r="H507"/>
      <c r="I507"/>
    </row>
    <row r="508" spans="1:9" ht="12.75">
      <c r="A508"/>
      <c r="F508"/>
      <c r="G508"/>
      <c r="H508"/>
      <c r="I508"/>
    </row>
    <row r="509" spans="1:9" ht="12.75">
      <c r="A509"/>
      <c r="F509"/>
      <c r="G509"/>
      <c r="H509"/>
      <c r="I509"/>
    </row>
    <row r="510" spans="1:9" ht="12.75">
      <c r="A510"/>
      <c r="F510"/>
      <c r="G510"/>
      <c r="H510"/>
      <c r="I510"/>
    </row>
    <row r="511" spans="1:9" ht="12.75">
      <c r="A511"/>
      <c r="F511"/>
      <c r="G511"/>
      <c r="H511"/>
      <c r="I511"/>
    </row>
    <row r="512" spans="1:9" ht="12.75">
      <c r="A512"/>
      <c r="F512"/>
      <c r="G512"/>
      <c r="H512"/>
      <c r="I512"/>
    </row>
    <row r="513" spans="1:9" ht="12.75">
      <c r="A513"/>
      <c r="F513"/>
      <c r="G513"/>
      <c r="H513"/>
      <c r="I513"/>
    </row>
    <row r="514" spans="1:9" ht="12.75">
      <c r="A514"/>
      <c r="F514"/>
      <c r="G514"/>
      <c r="H514"/>
      <c r="I514"/>
    </row>
    <row r="515" spans="1:9" ht="12.75">
      <c r="A515"/>
      <c r="F515"/>
      <c r="G515"/>
      <c r="H515"/>
      <c r="I515"/>
    </row>
    <row r="516" spans="1:9" ht="12.75">
      <c r="A516"/>
      <c r="F516"/>
      <c r="G516"/>
      <c r="H516"/>
      <c r="I516"/>
    </row>
    <row r="517" spans="1:9" ht="12.75">
      <c r="A517"/>
      <c r="F517"/>
      <c r="G517"/>
      <c r="H517"/>
      <c r="I517"/>
    </row>
    <row r="518" spans="1:9" ht="12.75">
      <c r="A518"/>
      <c r="F518"/>
      <c r="G518"/>
      <c r="H518"/>
      <c r="I518"/>
    </row>
    <row r="519" spans="1:9" ht="12.75">
      <c r="A519"/>
      <c r="F519"/>
      <c r="G519"/>
      <c r="H519"/>
      <c r="I519"/>
    </row>
    <row r="520" spans="1:9" ht="12.75">
      <c r="A520"/>
      <c r="F520"/>
      <c r="G520"/>
      <c r="H520"/>
      <c r="I520"/>
    </row>
    <row r="521" spans="1:9" ht="12.75">
      <c r="A521"/>
      <c r="F521"/>
      <c r="G521"/>
      <c r="H521"/>
      <c r="I521"/>
    </row>
    <row r="522" spans="1:9" ht="12.75">
      <c r="A522"/>
      <c r="F522"/>
      <c r="G522"/>
      <c r="H522"/>
      <c r="I522"/>
    </row>
    <row r="523" spans="1:9" ht="12.75">
      <c r="A523"/>
      <c r="F523"/>
      <c r="G523"/>
      <c r="H523"/>
      <c r="I523"/>
    </row>
    <row r="524" spans="1:9" ht="12.75">
      <c r="A524"/>
      <c r="F524"/>
      <c r="G524"/>
      <c r="H524"/>
      <c r="I524"/>
    </row>
    <row r="525" spans="1:9" ht="12.75">
      <c r="A525"/>
      <c r="F525"/>
      <c r="G525"/>
      <c r="H525"/>
      <c r="I525"/>
    </row>
    <row r="526" spans="1:9" ht="12.75">
      <c r="A526"/>
      <c r="F526"/>
      <c r="G526"/>
      <c r="H526"/>
      <c r="I526"/>
    </row>
    <row r="527" spans="1:9" ht="12.75">
      <c r="A527"/>
      <c r="F527"/>
      <c r="G527"/>
      <c r="H527"/>
      <c r="I527"/>
    </row>
    <row r="528" spans="1:9" ht="12.75">
      <c r="A528"/>
      <c r="F528"/>
      <c r="G528"/>
      <c r="H528"/>
      <c r="I528"/>
    </row>
    <row r="529" spans="1:9" ht="12.75">
      <c r="A529"/>
      <c r="F529"/>
      <c r="G529"/>
      <c r="H529"/>
      <c r="I529"/>
    </row>
    <row r="530" spans="1:9" ht="12.75">
      <c r="A530"/>
      <c r="F530"/>
      <c r="G530"/>
      <c r="H530"/>
      <c r="I530"/>
    </row>
    <row r="531" spans="1:9" ht="12.75">
      <c r="A531"/>
      <c r="F531"/>
      <c r="G531"/>
      <c r="H531"/>
      <c r="I531"/>
    </row>
    <row r="532" spans="1:9" ht="12.75">
      <c r="A532"/>
      <c r="F532"/>
      <c r="G532"/>
      <c r="H532"/>
      <c r="I532"/>
    </row>
    <row r="533" spans="1:9" ht="12.75">
      <c r="A533"/>
      <c r="F533"/>
      <c r="G533"/>
      <c r="H533"/>
      <c r="I533"/>
    </row>
    <row r="534" spans="1:9" ht="12.75">
      <c r="A534"/>
      <c r="F534"/>
      <c r="G534"/>
      <c r="H534"/>
      <c r="I534"/>
    </row>
    <row r="535" spans="1:9" ht="12.75">
      <c r="A535"/>
      <c r="F535"/>
      <c r="G535"/>
      <c r="H535"/>
      <c r="I535"/>
    </row>
    <row r="536" spans="1:9" ht="12.75">
      <c r="A536"/>
      <c r="F536"/>
      <c r="G536"/>
      <c r="H536"/>
      <c r="I536"/>
    </row>
    <row r="537" spans="1:9" ht="12.75">
      <c r="A537"/>
      <c r="F537"/>
      <c r="G537"/>
      <c r="H537"/>
      <c r="I537"/>
    </row>
  </sheetData>
  <sheetProtection/>
  <mergeCells count="36">
    <mergeCell ref="A129:A130"/>
    <mergeCell ref="D129:D130"/>
    <mergeCell ref="E129:E130"/>
    <mergeCell ref="A230:A231"/>
    <mergeCell ref="B230:B231"/>
    <mergeCell ref="D230:D231"/>
    <mergeCell ref="B398:G398"/>
    <mergeCell ref="D241:D243"/>
    <mergeCell ref="E241:E243"/>
    <mergeCell ref="F241:F243"/>
    <mergeCell ref="F9:F11"/>
    <mergeCell ref="H154:H158"/>
    <mergeCell ref="C129:C130"/>
    <mergeCell ref="F154:F158"/>
    <mergeCell ref="F129:F130"/>
    <mergeCell ref="E230:E231"/>
    <mergeCell ref="H230:H231"/>
    <mergeCell ref="H129:H130"/>
    <mergeCell ref="A9:A11"/>
    <mergeCell ref="B9:B11"/>
    <mergeCell ref="A241:A243"/>
    <mergeCell ref="B241:B243"/>
    <mergeCell ref="C241:C243"/>
    <mergeCell ref="H9:H11"/>
    <mergeCell ref="C230:C231"/>
    <mergeCell ref="B129:B130"/>
    <mergeCell ref="H241:H243"/>
    <mergeCell ref="C9:C11"/>
    <mergeCell ref="D9:D11"/>
    <mergeCell ref="E9:E11"/>
    <mergeCell ref="A154:A158"/>
    <mergeCell ref="B154:B158"/>
    <mergeCell ref="C154:C158"/>
    <mergeCell ref="D154:D158"/>
    <mergeCell ref="E154:E158"/>
    <mergeCell ref="F230:F231"/>
  </mergeCells>
  <printOptions horizontalCentered="1"/>
  <pageMargins left="0.984251968503937" right="0" top="0" bottom="0" header="0" footer="0"/>
  <pageSetup fitToWidth="3" horizontalDpi="300" verticalDpi="300" orientation="portrait" paperSize="9" scale="72" r:id="rId1"/>
  <rowBreaks count="2" manualBreakCount="2">
    <brk id="233" max="21" man="1"/>
    <brk id="2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6.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4.2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.7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.7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.75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2013-12-20T10:33:57Z</cp:lastPrinted>
  <dcterms:created xsi:type="dcterms:W3CDTF">2001-11-23T11:26:15Z</dcterms:created>
  <dcterms:modified xsi:type="dcterms:W3CDTF">2013-12-20T10:52:34Z</dcterms:modified>
  <cp:category/>
  <cp:version/>
  <cp:contentType/>
  <cp:contentStatus/>
</cp:coreProperties>
</file>