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'Лист1'!$A$5:$J$383</definedName>
  </definedNames>
  <calcPr fullCalcOnLoad="1"/>
</workbook>
</file>

<file path=xl/sharedStrings.xml><?xml version="1.0" encoding="utf-8"?>
<sst xmlns="http://schemas.openxmlformats.org/spreadsheetml/2006/main" count="1649" uniqueCount="557">
  <si>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</si>
  <si>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</si>
  <si>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</si>
  <si>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</si>
  <si>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</si>
  <si>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</si>
  <si>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</si>
  <si>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</si>
  <si>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</si>
  <si>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</si>
  <si>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</si>
  <si>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</si>
  <si>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</si>
  <si>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</si>
  <si>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</si>
  <si>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</si>
  <si>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</si>
  <si>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</si>
  <si>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</si>
  <si>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</si>
  <si>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</si>
  <si>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</si>
  <si>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</si>
  <si>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</si>
  <si>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</si>
  <si>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</si>
  <si>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</si>
  <si>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</si>
  <si>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</si>
  <si>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</si>
  <si>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</si>
  <si>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</si>
  <si>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</si>
  <si>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</si>
  <si>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</si>
  <si>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</si>
  <si>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</si>
  <si>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</si>
  <si>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</si>
  <si>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</si>
  <si>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</si>
  <si>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</si>
  <si>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</si>
  <si>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</si>
  <si>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</si>
  <si>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</si>
  <si>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</si>
  <si>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</si>
  <si>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</si>
  <si>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</si>
  <si>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</si>
  <si>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</si>
  <si>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</si>
  <si>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</si>
  <si>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</si>
  <si>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</si>
  <si>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</si>
  <si>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</si>
  <si>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</si>
  <si>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</si>
  <si>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</si>
  <si>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</si>
  <si>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</si>
  <si>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</si>
  <si>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</si>
  <si>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</si>
  <si>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</si>
  <si>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</si>
  <si>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</si>
  <si>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</si>
  <si>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</si>
  <si>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</si>
  <si>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</si>
  <si>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</si>
  <si>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</si>
  <si>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</si>
  <si>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</si>
  <si>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</si>
  <si>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</si>
  <si>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</si>
  <si>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</si>
  <si>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</si>
  <si>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</si>
  <si>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</si>
  <si>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</si>
  <si>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</si>
  <si>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</si>
  <si>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</si>
  <si>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</si>
  <si>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</si>
  <si>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</si>
  <si>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</si>
  <si>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</si>
  <si>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</si>
  <si>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</si>
  <si>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</si>
  <si>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</si>
  <si>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</si>
  <si>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</si>
  <si>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</si>
  <si>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</si>
  <si>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</si>
  <si>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</si>
  <si>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>0500</t>
  </si>
  <si>
    <t>000</t>
  </si>
  <si>
    <t>ГРБС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</si>
  <si>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</si>
  <si>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</si>
  <si>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</si>
  <si>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</si>
  <si>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</si>
  <si>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</si>
  <si>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</si>
  <si>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</si>
  <si>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</si>
  <si>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</si>
  <si>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</si>
  <si>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</si>
  <si>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</si>
  <si>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</si>
  <si>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</si>
  <si>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</si>
  <si>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</si>
  <si>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</si>
  <si>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</si>
  <si>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</si>
  <si>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</si>
  <si>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</si>
  <si>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</si>
  <si>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</si>
  <si>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</si>
  <si>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</si>
  <si>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</si>
  <si>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211</t>
  </si>
  <si>
    <t>213</t>
  </si>
  <si>
    <t>1.2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</si>
  <si>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</si>
  <si>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</si>
  <si>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</si>
  <si>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</si>
  <si>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</si>
  <si>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</si>
  <si>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</si>
  <si>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</si>
  <si>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</si>
  <si>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</si>
  <si>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</si>
  <si>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</si>
  <si>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</si>
  <si>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</si>
  <si>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</si>
  <si>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</si>
  <si>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</si>
  <si>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</si>
  <si>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</si>
  <si>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</si>
  <si>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</si>
  <si>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</si>
  <si>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</si>
  <si>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</si>
  <si>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</si>
  <si>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</si>
  <si>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</si>
  <si>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</si>
  <si>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</si>
  <si>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</si>
  <si>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</si>
  <si>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</si>
  <si>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</si>
  <si>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</si>
  <si>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</si>
  <si>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Резервный фонд местной администрации</t>
  </si>
  <si>
    <t>1.5.1.1</t>
  </si>
  <si>
    <t>013</t>
  </si>
  <si>
    <t>ДРУГИЕ ОБЩЕГОСУДАРСТВЕННЫЕ ВОПРОСЫ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</si>
  <si>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</si>
  <si>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</si>
  <si>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</si>
  <si>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</si>
  <si>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</si>
  <si>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</si>
  <si>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</si>
  <si>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</si>
  <si>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</si>
  <si>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</si>
  <si>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</si>
  <si>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3.2.1</t>
  </si>
  <si>
    <t>3.2.1.1</t>
  </si>
  <si>
    <t xml:space="preserve">включая проезды и въезды, пешеходные дорожки </t>
  </si>
  <si>
    <t>Содержание и ремонт ограждений газонов</t>
  </si>
  <si>
    <t>3.2.2</t>
  </si>
  <si>
    <t>3.2.2.1</t>
  </si>
  <si>
    <t>Уборка территорий, водных акваторий, тупиков и проездов</t>
  </si>
  <si>
    <t>3.2.3.1</t>
  </si>
  <si>
    <t>3.2.4.1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</si>
  <si>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</si>
  <si>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</si>
  <si>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</si>
  <si>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</si>
  <si>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</si>
  <si>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</si>
  <si>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</si>
  <si>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</si>
  <si>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</si>
  <si>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</si>
  <si>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</si>
  <si>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</si>
  <si>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</si>
  <si>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</si>
  <si>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</si>
  <si>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</si>
  <si>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</si>
  <si>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</si>
  <si>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</si>
  <si>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</si>
  <si>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</si>
  <si>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</si>
  <si>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</si>
  <si>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</si>
  <si>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</si>
  <si>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</si>
  <si>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</si>
  <si>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</si>
  <si>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</si>
  <si>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</si>
  <si>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</si>
  <si>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</si>
  <si>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</si>
  <si>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</si>
  <si>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</si>
  <si>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</si>
  <si>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</si>
  <si>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</si>
  <si>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</si>
  <si>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л.2</t>
  </si>
  <si>
    <t>РОССИЙСКОЙ ФЕДЕРАЦИИ  И МУНИЦИПАЛЬНОГО ОБРАЗОВАНИЯ</t>
  </si>
  <si>
    <t>002 01 00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</si>
  <si>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</si>
  <si>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</si>
  <si>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</si>
  <si>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</si>
  <si>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</si>
  <si>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</si>
  <si>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</si>
  <si>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</si>
  <si>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</si>
  <si>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</si>
  <si>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</si>
  <si>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</si>
  <si>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</si>
  <si>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</si>
  <si>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</si>
  <si>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</si>
  <si>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</si>
  <si>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</si>
  <si>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</si>
  <si>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</si>
  <si>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</si>
  <si>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</si>
  <si>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</si>
  <si>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</si>
  <si>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</si>
  <si>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</si>
  <si>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</si>
  <si>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1.3.3</t>
  </si>
  <si>
    <t>1.3.4.1</t>
  </si>
  <si>
    <t>002 06 03</t>
  </si>
  <si>
    <t>1.3.4.1.1</t>
  </si>
  <si>
    <t>070 01 00</t>
  </si>
  <si>
    <t>092 01 00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</si>
  <si>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</si>
  <si>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</si>
  <si>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</si>
  <si>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2.1.2</t>
  </si>
  <si>
    <t>2.1.2.1</t>
  </si>
  <si>
    <t>2.1.2.1.1</t>
  </si>
  <si>
    <t>3.2.6</t>
  </si>
  <si>
    <t>3.2.6.1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</si>
  <si>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</si>
  <si>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</si>
  <si>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</si>
  <si>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</si>
  <si>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</si>
  <si>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</si>
  <si>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</si>
  <si>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</si>
  <si>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</si>
  <si>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</si>
  <si>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</si>
  <si>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</si>
  <si>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</si>
  <si>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</si>
  <si>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</si>
  <si>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</si>
  <si>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260</t>
  </si>
  <si>
    <t>520 13 02</t>
  </si>
  <si>
    <t xml:space="preserve">  в том числе:</t>
  </si>
  <si>
    <t>тыс. руб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</si>
  <si>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</si>
  <si>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</si>
  <si>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</si>
  <si>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</si>
  <si>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</si>
  <si>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</si>
  <si>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</si>
  <si>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</si>
  <si>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</si>
  <si>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600 00 00</t>
  </si>
  <si>
    <t>3.2.3.1.1</t>
  </si>
  <si>
    <t>3.2.3.2</t>
  </si>
  <si>
    <t>3.2.3.2.1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</si>
  <si>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</si>
  <si>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</si>
  <si>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</si>
  <si>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</si>
  <si>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</si>
  <si>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</si>
  <si>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</si>
  <si>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</si>
  <si>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</si>
  <si>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</si>
  <si>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</si>
  <si>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</si>
  <si>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</si>
  <si>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</si>
  <si>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</si>
  <si>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</si>
  <si>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ФУНКЦИОНИРОВАНИЕ ПРАВИТЕЛЬСТВА РФ, ВЫСШИХ ИСПОЛНИТЕЛЬНЫХ ОРГАНОВ</t>
  </si>
  <si>
    <t>ГОСУДАРСТВЕННОЙ ВЛАСТИ СУБЪЕКТОВ РФ,  МЕСТНЫХ АДМИНИСТРАЦИЙ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</si>
  <si>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</si>
  <si>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</si>
  <si>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</si>
  <si>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</si>
  <si>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</si>
  <si>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</si>
  <si>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</si>
  <si>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</si>
  <si>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</si>
  <si>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1.5.1.1.1</t>
  </si>
  <si>
    <t>3.1.1.2</t>
  </si>
  <si>
    <t>3.1.1.3</t>
  </si>
  <si>
    <t>3.1.2</t>
  </si>
  <si>
    <t>3.1.2.1</t>
  </si>
  <si>
    <t>3.1.2.2</t>
  </si>
  <si>
    <t xml:space="preserve">Расходы на вылату вознаграждения, причитающегося приемному родителю </t>
  </si>
  <si>
    <t>ПЛАН</t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</si>
  <si>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</si>
  <si>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</si>
  <si>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</si>
  <si>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</si>
  <si>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</si>
  <si>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</si>
  <si>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</si>
  <si>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</si>
  <si>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</si>
  <si>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</si>
  <si>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</si>
  <si>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</si>
  <si>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</si>
  <si>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КУЛЬТУРА  И  КИНЕМАТОГРАФИЯ</t>
  </si>
  <si>
    <t>Проведение мероприятий по сохранению местных традиций и обрядов</t>
  </si>
  <si>
    <t>892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</si>
  <si>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</si>
  <si>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</si>
  <si>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</si>
  <si>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</si>
  <si>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</si>
  <si>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</si>
  <si>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</si>
  <si>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</si>
  <si>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</si>
  <si>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</si>
  <si>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</si>
  <si>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</si>
  <si>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</si>
  <si>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</si>
  <si>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</si>
  <si>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</si>
  <si>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</si>
  <si>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</si>
  <si>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</si>
  <si>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</si>
  <si>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</si>
  <si>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</si>
  <si>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</si>
  <si>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</si>
  <si>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</si>
  <si>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</si>
  <si>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</si>
  <si>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МАССОВЫЙ СПОРТ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</si>
  <si>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</si>
  <si>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</si>
  <si>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</si>
  <si>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</si>
  <si>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</si>
  <si>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</si>
  <si>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</si>
  <si>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</si>
  <si>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</si>
  <si>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</si>
  <si>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</si>
  <si>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</si>
  <si>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</si>
  <si>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</si>
  <si>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</si>
  <si>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</si>
  <si>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</si>
  <si>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</si>
  <si>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</si>
  <si>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 xml:space="preserve">Компенсация депутатам, осуществляющим свои полномочия 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</si>
  <si>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</si>
  <si>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</si>
  <si>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</si>
  <si>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</si>
  <si>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</si>
  <si>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</si>
  <si>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</si>
  <si>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</si>
  <si>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1003</t>
  </si>
  <si>
    <t>Социальное обеспечение населения</t>
  </si>
  <si>
    <t>муниципальные должности и дожности муниципальной службы</t>
  </si>
  <si>
    <t>505 01 00</t>
  </si>
  <si>
    <t>Расходы на предоставление доплат к пенсии лицам, замещавшим</t>
  </si>
  <si>
    <t>870</t>
  </si>
  <si>
    <t>630</t>
  </si>
  <si>
    <t>510 02 00</t>
  </si>
  <si>
    <t>795 01 00</t>
  </si>
  <si>
    <t>600 02 04</t>
  </si>
  <si>
    <t>600 03 04</t>
  </si>
  <si>
    <t>440 01 00</t>
  </si>
  <si>
    <t>487 01 00</t>
  </si>
  <si>
    <t xml:space="preserve">Муниципальные целевые программы по участию в деятельности </t>
  </si>
  <si>
    <t>по профилактике правонарушений в Санкт-Петербурге</t>
  </si>
  <si>
    <t>795 02 00</t>
  </si>
  <si>
    <t>092 02 00</t>
  </si>
  <si>
    <t>Формирование и размещение муниципального заказа</t>
  </si>
  <si>
    <t>Расходы на оплату членских взносов на осуществление деятельности  Совета муниципальных образований Санкт-Петербурга и содержание его органов</t>
  </si>
  <si>
    <t>092 05 00</t>
  </si>
  <si>
    <t>Установка, содержание и ремонт ограждений газонов</t>
  </si>
  <si>
    <t>1.2.2.3</t>
  </si>
  <si>
    <t>1.3.2.3</t>
  </si>
  <si>
    <t>121</t>
  </si>
  <si>
    <t>244</t>
  </si>
  <si>
    <t>852</t>
  </si>
  <si>
    <t>Уплата прочих налогов, сборов и иных платежей</t>
  </si>
  <si>
    <t>0401</t>
  </si>
  <si>
    <t>0400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</si>
  <si>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</si>
  <si>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</si>
  <si>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</si>
  <si>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</si>
  <si>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</si>
  <si>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</si>
  <si>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</si>
  <si>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</si>
  <si>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</si>
  <si>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</si>
  <si>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</si>
  <si>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</si>
  <si>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8.2</t>
  </si>
  <si>
    <t>9</t>
  </si>
  <si>
    <t>9.1</t>
  </si>
  <si>
    <t>9.1.1</t>
  </si>
  <si>
    <t>9.1.2</t>
  </si>
  <si>
    <t>Местная администрация (971)</t>
  </si>
  <si>
    <t>Муниципальный Совет (892)</t>
  </si>
  <si>
    <t>ПРОФЕССИОНАЛЬНАЯ ПОДГОТОВКА, ПЕРЕПОДГОТОВКА И ПОВЫШЕНИЕ КВАЛИФИКАЦИИ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</si>
  <si>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</si>
  <si>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</si>
  <si>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</si>
  <si>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</si>
  <si>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</si>
  <si>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</si>
  <si>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</si>
  <si>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</si>
  <si>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</si>
  <si>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>Утверждено</t>
  </si>
  <si>
    <r>
      <t xml:space="preserve">на </t>
    </r>
  </si>
  <si>
    <t>Исполнено</t>
  </si>
  <si>
    <t>за  I кв.</t>
  </si>
  <si>
    <t>(тыс. руб.)</t>
  </si>
  <si>
    <t>ПО ВЕДОМЕСТВЕННОЙ СТРУКТУРЕ РАСХОДОВ</t>
  </si>
  <si>
    <t xml:space="preserve">МЕСТНОГО БЮДЖЕТА ВНУТРИГОРОДСКОГО МУНИЦИПАЛЬНОГО  </t>
  </si>
  <si>
    <t>ОТЧЕТ</t>
  </si>
  <si>
    <t>ОБРАЗОВАНИЯ САНКТ-ПЕТЕРБУРГА МУНИЦИПАЛЬНЫЙ ОКРУГ ВОЛКОВСКОЕ ЗА I КВ.  2014г.</t>
  </si>
  <si>
    <t>2014 год</t>
  </si>
  <si>
    <t>2014 года</t>
  </si>
  <si>
    <t>ФУНКЦИОНИРОВАНИЕ ЗАКОНОДАТЕЛЬНЫХ (ПРЕДСТАВИТЕЛЬНЫХ)ОРГАНОВ ГОСУДАРСТ-</t>
  </si>
  <si>
    <t>ВЕННОЙ ВЛАСТИ ИПРЕДСТАВИТЕЛЬНЫХ ОРГАНОВ МУНИЦИПАЛЬНЫХ ОБРАЗОВАНИЙ</t>
  </si>
  <si>
    <t>Осуществление в порядке и формах, установленных законом Санкт-Петербурга,</t>
  </si>
  <si>
    <t xml:space="preserve"> поддержки деятельности граждан, общественных  объединений, участвующих</t>
  </si>
  <si>
    <t xml:space="preserve"> в охране общественного  порядка на территории муниципального образования</t>
  </si>
  <si>
    <t>Проведение санитарных рубок, удаление аварийных, больных деревьев</t>
  </si>
  <si>
    <t xml:space="preserve"> и кустарников в отношении зеленых насаждений  внутриквартального озеленения</t>
  </si>
  <si>
    <t>ИЗБИРАТЕЛЬНАЯ КОМИССИЯ</t>
  </si>
  <si>
    <t>932</t>
  </si>
  <si>
    <t>ОБЕСПЕЧЕНИЕ ПРОВЕДЕНИЯ ВЫБОРОВ И РЕФЕРЕНДУМОВ</t>
  </si>
  <si>
    <t>0107</t>
  </si>
  <si>
    <t>Проведение муниципальных выборов</t>
  </si>
  <si>
    <t>020 01 00</t>
  </si>
  <si>
    <t xml:space="preserve">Фонд оплаты труда государственных (муниципальных) органов и взносы по обязательному </t>
  </si>
  <si>
    <t>социальному страхованию</t>
  </si>
  <si>
    <t>123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</si>
  <si>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</si>
  <si>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Уплата налога на имущество организаций и земельного налога</t>
  </si>
  <si>
    <t>851</t>
  </si>
  <si>
    <t>1.2.2.4</t>
  </si>
  <si>
    <t>Прочая закупка товаров, работ и услуг для государственных (муниципальных) нужд</t>
  </si>
  <si>
    <t>1.3.2.4</t>
  </si>
  <si>
    <t>002 80 01</t>
  </si>
  <si>
    <t>Расходы на исполнения государственного полномочия по составлению протоколов</t>
  </si>
  <si>
    <t xml:space="preserve"> об административных правонарушениях</t>
  </si>
  <si>
    <t>Резервные средства</t>
  </si>
  <si>
    <t>Временное трудоустройство несовершеннолетних в возрасте от 14 до 18 лет в свободное от учебы время</t>
  </si>
  <si>
    <t>Озеленение территорий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</si>
  <si>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</si>
  <si>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1.6</t>
  </si>
  <si>
    <t>1.6.1</t>
  </si>
  <si>
    <t>1.6.2</t>
  </si>
  <si>
    <t>1.6.3</t>
  </si>
  <si>
    <t>Проведение работ по военно-патриотическому воспитанию</t>
  </si>
  <si>
    <t>Иные пенсии, социальные доплаты к пенсиям</t>
  </si>
  <si>
    <t>312</t>
  </si>
  <si>
    <t xml:space="preserve">Расходы на исполнение государственного полномочия по организации и </t>
  </si>
  <si>
    <t>осуществлению деятельности по опеке и попечительству</t>
  </si>
  <si>
    <t>002 80 02</t>
  </si>
  <si>
    <t>7.2.1.2</t>
  </si>
  <si>
    <t>7.2.2.1</t>
  </si>
  <si>
    <t>7.2.3.1</t>
  </si>
  <si>
    <t>Расходы на исполнение государственных полномочий по выплате денежных</t>
  </si>
  <si>
    <t>средств на содержание ребенка в семье опекуна и приемной семье</t>
  </si>
  <si>
    <t>511 80 03</t>
  </si>
  <si>
    <t>313</t>
  </si>
  <si>
    <t>Расходы на исполнение государственного полномочия по выплате денежных</t>
  </si>
  <si>
    <t>средств на вознаграждение приемным родителям</t>
  </si>
  <si>
    <t>511 80 04</t>
  </si>
  <si>
    <t>Иные выплаты населению</t>
  </si>
  <si>
    <t>360</t>
  </si>
  <si>
    <t>Глава  Местной Администрации  МО Волковское                                         А.М.Мигас</t>
  </si>
  <si>
    <t>Примечание:  1. Фактическая численность муниципальных служащих по состоянию на 31.03.2014 составила 21 человек,</t>
  </si>
  <si>
    <t>в том числе: в составе Муниципального Совета -  3 человека; в составе Местной Администрации - 18 человек.</t>
  </si>
  <si>
    <t xml:space="preserve">                         2.  Расходы на их содержание составили 3392,8 тыс. рублей</t>
  </si>
  <si>
    <t>на 2011 год,</t>
  </si>
  <si>
    <t>)</t>
  </si>
  <si>
    <t>Субсидии некоммерческим организациям (за исключением государственных (муниципальных) учреждений)</t>
  </si>
  <si>
    <t xml:space="preserve">Текущий ремонт придомовых территорий и дворовых территорий,  </t>
  </si>
  <si>
    <t>должностных лиц местного самоуправления, депутатов представительного органа местного</t>
  </si>
  <si>
    <t xml:space="preserve"> самоуправления, а также муниципальных служащих и работников муниципальных учреждений 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</si>
  <si>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</si>
  <si>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</si>
  <si>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Пособия, компенсации, меры социальной поддержки по публичным  нормативным обязательствам</t>
  </si>
  <si>
    <t>Периодические издания, утвержденные представительными органами местного самоуправления</t>
  </si>
  <si>
    <t>Опубликование муниципальных правовых актов, иной информации</t>
  </si>
  <si>
    <r>
      <t xml:space="preserve">РАСХОДЫ МО МО ВОЛКОВСКОЕ, 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в том числе:</t>
    </r>
  </si>
  <si>
    <r>
      <t xml:space="preserve">Расходы на выплату пособий, </t>
    </r>
    <r>
      <rPr>
        <b/>
        <i/>
        <sz val="10"/>
        <rFont val="Times New Roman"/>
        <family val="1"/>
      </rPr>
      <t>в том числе:</t>
    </r>
  </si>
  <si>
    <t>Приложение 2</t>
  </si>
  <si>
    <t>к Постановлению  Местной Администрации от 17.04.2014 № 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</si>
</sst>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  <numFmt numFmtId="168" formatCode="#,##0.000"/>
  </numFmts>
  <fonts count="40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37" fillId="0" borderId="0" xfId="0" applyNumberFormat="1" applyFont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1" fontId="37" fillId="0" borderId="19" xfId="0" applyNumberFormat="1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9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" fontId="37" fillId="0" borderId="21" xfId="0" applyNumberFormat="1" applyFont="1" applyBorder="1" applyAlignment="1">
      <alignment horizontal="center"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1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2" xfId="0" applyNumberFormat="1" applyFont="1" applyBorder="1" applyAlignment="1">
      <alignment horizontal="center"/>
    </xf>
    <xf numFmtId="1" fontId="37" fillId="0" borderId="24" xfId="0" applyNumberFormat="1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49" fontId="37" fillId="0" borderId="26" xfId="0" applyNumberFormat="1" applyFont="1" applyBorder="1" applyAlignment="1">
      <alignment horizontal="center"/>
    </xf>
    <xf numFmtId="49" fontId="37" fillId="0" borderId="24" xfId="0" applyNumberFormat="1" applyFont="1" applyBorder="1" applyAlignment="1">
      <alignment horizontal="center"/>
    </xf>
    <xf numFmtId="49" fontId="37" fillId="0" borderId="25" xfId="0" applyNumberFormat="1" applyFont="1" applyBorder="1" applyAlignment="1">
      <alignment horizontal="center"/>
    </xf>
    <xf numFmtId="49" fontId="37" fillId="0" borderId="27" xfId="0" applyNumberFormat="1" applyFont="1" applyBorder="1" applyAlignment="1">
      <alignment horizontal="center"/>
    </xf>
    <xf numFmtId="166" fontId="37" fillId="0" borderId="24" xfId="0" applyNumberFormat="1" applyFont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49" fontId="37" fillId="0" borderId="21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49" fontId="37" fillId="0" borderId="28" xfId="0" applyNumberFormat="1" applyFont="1" applyBorder="1" applyAlignment="1">
      <alignment horizontal="center"/>
    </xf>
    <xf numFmtId="166" fontId="37" fillId="0" borderId="21" xfId="0" applyNumberFormat="1" applyFont="1" applyBorder="1" applyAlignment="1">
      <alignment horizontal="center"/>
    </xf>
    <xf numFmtId="49" fontId="37" fillId="0" borderId="29" xfId="0" applyNumberFormat="1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49" fontId="37" fillId="0" borderId="30" xfId="0" applyNumberFormat="1" applyFont="1" applyBorder="1" applyAlignment="1">
      <alignment horizontal="center"/>
    </xf>
    <xf numFmtId="49" fontId="37" fillId="0" borderId="31" xfId="0" applyNumberFormat="1" applyFont="1" applyBorder="1" applyAlignment="1">
      <alignment horizontal="center"/>
    </xf>
    <xf numFmtId="166" fontId="37" fillId="0" borderId="29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0" fontId="16" fillId="0" borderId="24" xfId="0" applyFont="1" applyBorder="1" applyAlignment="1">
      <alignment/>
    </xf>
    <xf numFmtId="49" fontId="16" fillId="0" borderId="25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166" fontId="37" fillId="0" borderId="32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166" fontId="16" fillId="0" borderId="29" xfId="0" applyNumberFormat="1" applyFont="1" applyBorder="1" applyAlignment="1">
      <alignment horizontal="center"/>
    </xf>
    <xf numFmtId="49" fontId="37" fillId="0" borderId="32" xfId="0" applyNumberFormat="1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0" fontId="16" fillId="0" borderId="34" xfId="0" applyFont="1" applyBorder="1" applyAlignment="1">
      <alignment/>
    </xf>
    <xf numFmtId="49" fontId="16" fillId="0" borderId="21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 horizontal="center" vertical="top"/>
    </xf>
    <xf numFmtId="0" fontId="16" fillId="0" borderId="35" xfId="0" applyFont="1" applyBorder="1" applyAlignment="1">
      <alignment horizontal="left" wrapText="1"/>
    </xf>
    <xf numFmtId="0" fontId="16" fillId="0" borderId="24" xfId="0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166" fontId="16" fillId="0" borderId="24" xfId="0" applyNumberFormat="1" applyFont="1" applyBorder="1" applyAlignment="1">
      <alignment horizontal="center" vertical="top"/>
    </xf>
    <xf numFmtId="0" fontId="37" fillId="0" borderId="25" xfId="0" applyFont="1" applyBorder="1" applyAlignment="1">
      <alignment/>
    </xf>
    <xf numFmtId="49" fontId="37" fillId="0" borderId="35" xfId="0" applyNumberFormat="1" applyFont="1" applyBorder="1" applyAlignment="1">
      <alignment horizontal="center"/>
    </xf>
    <xf numFmtId="0" fontId="37" fillId="0" borderId="3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2" xfId="0" applyFont="1" applyBorder="1" applyAlignment="1">
      <alignment horizontal="center"/>
    </xf>
    <xf numFmtId="49" fontId="16" fillId="0" borderId="32" xfId="0" applyNumberFormat="1" applyFont="1" applyBorder="1" applyAlignment="1">
      <alignment horizontal="center"/>
    </xf>
    <xf numFmtId="49" fontId="16" fillId="0" borderId="36" xfId="0" applyNumberFormat="1" applyFont="1" applyBorder="1" applyAlignment="1">
      <alignment horizontal="center"/>
    </xf>
    <xf numFmtId="166" fontId="16" fillId="0" borderId="32" xfId="0" applyNumberFormat="1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49" fontId="37" fillId="0" borderId="36" xfId="0" applyNumberFormat="1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166" fontId="16" fillId="0" borderId="24" xfId="0" applyNumberFormat="1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49" fontId="16" fillId="0" borderId="35" xfId="0" applyNumberFormat="1" applyFont="1" applyBorder="1" applyAlignment="1">
      <alignment horizontal="center"/>
    </xf>
    <xf numFmtId="0" fontId="37" fillId="0" borderId="35" xfId="0" applyFont="1" applyBorder="1" applyAlignment="1">
      <alignment/>
    </xf>
    <xf numFmtId="0" fontId="16" fillId="0" borderId="35" xfId="0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16" fillId="0" borderId="30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166" fontId="16" fillId="0" borderId="21" xfId="0" applyNumberFormat="1" applyFont="1" applyBorder="1" applyAlignment="1">
      <alignment horizontal="center"/>
    </xf>
    <xf numFmtId="0" fontId="16" fillId="0" borderId="25" xfId="0" applyFont="1" applyBorder="1" applyAlignment="1">
      <alignment/>
    </xf>
    <xf numFmtId="49" fontId="16" fillId="0" borderId="16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3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168" fontId="16" fillId="0" borderId="24" xfId="0" applyNumberFormat="1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49" fontId="16" fillId="0" borderId="38" xfId="0" applyNumberFormat="1" applyFont="1" applyBorder="1" applyAlignment="1">
      <alignment horizontal="center"/>
    </xf>
    <xf numFmtId="0" fontId="16" fillId="0" borderId="39" xfId="0" applyFont="1" applyBorder="1" applyAlignment="1">
      <alignment/>
    </xf>
    <xf numFmtId="0" fontId="16" fillId="0" borderId="40" xfId="0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166" fontId="16" fillId="0" borderId="38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166" fontId="37" fillId="0" borderId="0" xfId="0" applyNumberFormat="1" applyFont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/>
    </xf>
    <xf numFmtId="0" fontId="37" fillId="0" borderId="32" xfId="0" applyFont="1" applyBorder="1" applyAlignment="1">
      <alignment horizontal="center"/>
    </xf>
    <xf numFmtId="165" fontId="37" fillId="0" borderId="32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/>
    </xf>
    <xf numFmtId="0" fontId="37" fillId="0" borderId="2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37" fillId="0" borderId="29" xfId="0" applyFont="1" applyBorder="1" applyAlignment="1">
      <alignment horizontal="center" wrapText="1"/>
    </xf>
    <xf numFmtId="0" fontId="16" fillId="0" borderId="32" xfId="0" applyFont="1" applyBorder="1" applyAlignment="1">
      <alignment/>
    </xf>
    <xf numFmtId="0" fontId="16" fillId="0" borderId="32" xfId="0" applyFont="1" applyBorder="1" applyAlignment="1">
      <alignment horizontal="left"/>
    </xf>
    <xf numFmtId="0" fontId="16" fillId="0" borderId="35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27" xfId="0" applyFont="1" applyBorder="1" applyAlignment="1">
      <alignment horizontal="center"/>
    </xf>
    <xf numFmtId="0" fontId="16" fillId="0" borderId="33" xfId="0" applyFont="1" applyBorder="1" applyAlignment="1">
      <alignment/>
    </xf>
    <xf numFmtId="0" fontId="16" fillId="0" borderId="30" xfId="0" applyFont="1" applyBorder="1" applyAlignment="1">
      <alignment horizontal="center"/>
    </xf>
    <xf numFmtId="49" fontId="16" fillId="0" borderId="41" xfId="0" applyNumberFormat="1" applyFont="1" applyBorder="1" applyAlignment="1">
      <alignment horizontal="center"/>
    </xf>
    <xf numFmtId="0" fontId="16" fillId="0" borderId="41" xfId="0" applyFont="1" applyBorder="1" applyAlignment="1">
      <alignment/>
    </xf>
    <xf numFmtId="49" fontId="37" fillId="0" borderId="37" xfId="0" applyNumberFormat="1" applyFont="1" applyBorder="1" applyAlignment="1">
      <alignment horizontal="center"/>
    </xf>
    <xf numFmtId="49" fontId="37" fillId="0" borderId="42" xfId="0" applyNumberFormat="1" applyFont="1" applyBorder="1" applyAlignment="1">
      <alignment horizontal="center"/>
    </xf>
    <xf numFmtId="0" fontId="37" fillId="0" borderId="42" xfId="0" applyFont="1" applyBorder="1" applyAlignment="1">
      <alignment/>
    </xf>
    <xf numFmtId="49" fontId="16" fillId="0" borderId="32" xfId="0" applyNumberFormat="1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49" fontId="16" fillId="0" borderId="36" xfId="0" applyNumberFormat="1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/>
    </xf>
    <xf numFmtId="165" fontId="16" fillId="0" borderId="32" xfId="0" applyNumberFormat="1" applyFont="1" applyBorder="1" applyAlignment="1">
      <alignment horizontal="center" vertical="top" wrapText="1"/>
    </xf>
    <xf numFmtId="1" fontId="37" fillId="0" borderId="0" xfId="0" applyNumberFormat="1" applyFont="1" applyBorder="1" applyAlignment="1">
      <alignment horizontal="center"/>
    </xf>
    <xf numFmtId="0" fontId="37" fillId="0" borderId="32" xfId="0" applyFont="1" applyBorder="1" applyAlignment="1">
      <alignment/>
    </xf>
    <xf numFmtId="0" fontId="37" fillId="0" borderId="36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8" xfId="0" applyFont="1" applyBorder="1" applyAlignment="1">
      <alignment/>
    </xf>
    <xf numFmtId="49" fontId="16" fillId="0" borderId="40" xfId="0" applyNumberFormat="1" applyFont="1" applyBorder="1" applyAlignment="1">
      <alignment horizontal="center"/>
    </xf>
    <xf numFmtId="49" fontId="37" fillId="0" borderId="35" xfId="0" applyNumberFormat="1" applyFont="1" applyBorder="1" applyAlignment="1">
      <alignment horizontal="center" vertical="top"/>
    </xf>
    <xf numFmtId="49" fontId="16" fillId="0" borderId="44" xfId="0" applyNumberFormat="1" applyFont="1" applyBorder="1" applyAlignment="1">
      <alignment horizontal="center"/>
    </xf>
    <xf numFmtId="0" fontId="16" fillId="0" borderId="45" xfId="0" applyFont="1" applyBorder="1" applyAlignment="1">
      <alignment horizontal="left"/>
    </xf>
    <xf numFmtId="0" fontId="16" fillId="0" borderId="44" xfId="0" applyFont="1" applyBorder="1" applyAlignment="1">
      <alignment horizontal="center"/>
    </xf>
    <xf numFmtId="166" fontId="16" fillId="0" borderId="44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16" fillId="0" borderId="20" xfId="0" applyFont="1" applyBorder="1" applyAlignment="1">
      <alignment horizontal="center"/>
    </xf>
    <xf numFmtId="166" fontId="16" fillId="0" borderId="20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left"/>
    </xf>
    <xf numFmtId="0" fontId="16" fillId="0" borderId="23" xfId="0" applyFont="1" applyBorder="1" applyAlignment="1">
      <alignment horizontal="center"/>
    </xf>
    <xf numFmtId="166" fontId="16" fillId="0" borderId="23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37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37" fillId="0" borderId="25" xfId="0" applyFont="1" applyBorder="1" applyAlignment="1">
      <alignment horizontal="left"/>
    </xf>
    <xf numFmtId="49" fontId="0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7" fillId="0" borderId="24" xfId="0" applyFont="1" applyBorder="1" applyAlignment="1">
      <alignment/>
    </xf>
    <xf numFmtId="0" fontId="37" fillId="0" borderId="27" xfId="0" applyFont="1" applyBorder="1" applyAlignment="1">
      <alignment/>
    </xf>
    <xf numFmtId="0" fontId="16" fillId="0" borderId="29" xfId="0" applyFont="1" applyBorder="1" applyAlignment="1">
      <alignment/>
    </xf>
    <xf numFmtId="0" fontId="37" fillId="0" borderId="26" xfId="0" applyFont="1" applyBorder="1" applyAlignment="1">
      <alignment horizontal="center"/>
    </xf>
    <xf numFmtId="0" fontId="37" fillId="0" borderId="29" xfId="0" applyFont="1" applyBorder="1" applyAlignment="1">
      <alignment/>
    </xf>
    <xf numFmtId="0" fontId="37" fillId="0" borderId="32" xfId="0" applyFont="1" applyBorder="1" applyAlignment="1">
      <alignment horizontal="left"/>
    </xf>
    <xf numFmtId="0" fontId="16" fillId="0" borderId="24" xfId="0" applyFont="1" applyBorder="1" applyAlignment="1">
      <alignment/>
    </xf>
    <xf numFmtId="0" fontId="16" fillId="0" borderId="38" xfId="0" applyFont="1" applyBorder="1" applyAlignment="1">
      <alignment horizontal="center"/>
    </xf>
    <xf numFmtId="166" fontId="37" fillId="0" borderId="0" xfId="0" applyNumberFormat="1" applyFont="1" applyBorder="1" applyAlignment="1">
      <alignment horizontal="right"/>
    </xf>
    <xf numFmtId="0" fontId="37" fillId="0" borderId="19" xfId="0" applyFont="1" applyBorder="1" applyAlignment="1">
      <alignment horizontal="left"/>
    </xf>
    <xf numFmtId="49" fontId="37" fillId="0" borderId="19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 horizontal="center"/>
    </xf>
    <xf numFmtId="165" fontId="37" fillId="0" borderId="19" xfId="0" applyNumberFormat="1" applyFont="1" applyBorder="1" applyAlignment="1">
      <alignment horizontal="center"/>
    </xf>
    <xf numFmtId="0" fontId="37" fillId="0" borderId="21" xfId="0" applyFont="1" applyBorder="1" applyAlignment="1">
      <alignment horizontal="left"/>
    </xf>
    <xf numFmtId="165" fontId="37" fillId="0" borderId="21" xfId="0" applyNumberFormat="1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0" fontId="37" fillId="0" borderId="24" xfId="0" applyFont="1" applyBorder="1" applyAlignment="1">
      <alignment horizontal="left"/>
    </xf>
    <xf numFmtId="0" fontId="37" fillId="0" borderId="24" xfId="0" applyNumberFormat="1" applyFont="1" applyBorder="1" applyAlignment="1">
      <alignment horizontal="center"/>
    </xf>
    <xf numFmtId="165" fontId="37" fillId="0" borderId="24" xfId="0" applyNumberFormat="1" applyFont="1" applyBorder="1" applyAlignment="1">
      <alignment horizontal="center"/>
    </xf>
    <xf numFmtId="0" fontId="37" fillId="0" borderId="26" xfId="0" applyFont="1" applyBorder="1" applyAlignment="1">
      <alignment/>
    </xf>
    <xf numFmtId="49" fontId="37" fillId="0" borderId="41" xfId="0" applyNumberFormat="1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1" xfId="0" applyFont="1" applyBorder="1" applyAlignment="1">
      <alignment/>
    </xf>
    <xf numFmtId="49" fontId="16" fillId="0" borderId="46" xfId="0" applyNumberFormat="1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NumberFormat="1" applyFont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1" fontId="16" fillId="0" borderId="32" xfId="0" applyNumberFormat="1" applyFont="1" applyBorder="1" applyAlignment="1">
      <alignment horizontal="center"/>
    </xf>
    <xf numFmtId="0" fontId="37" fillId="0" borderId="32" xfId="0" applyNumberFormat="1" applyFont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6" fillId="0" borderId="26" xfId="0" applyFont="1" applyBorder="1" applyAlignment="1">
      <alignment/>
    </xf>
    <xf numFmtId="0" fontId="16" fillId="0" borderId="41" xfId="0" applyFont="1" applyBorder="1" applyAlignment="1">
      <alignment horizontal="center"/>
    </xf>
    <xf numFmtId="0" fontId="16" fillId="0" borderId="31" xfId="0" applyFont="1" applyBorder="1" applyAlignment="1">
      <alignment/>
    </xf>
    <xf numFmtId="0" fontId="16" fillId="0" borderId="27" xfId="0" applyFont="1" applyBorder="1" applyAlignment="1">
      <alignment/>
    </xf>
    <xf numFmtId="3" fontId="16" fillId="0" borderId="0" xfId="0" applyNumberFormat="1" applyFont="1" applyBorder="1" applyAlignment="1">
      <alignment/>
    </xf>
    <xf numFmtId="49" fontId="16" fillId="0" borderId="18" xfId="0" applyNumberFormat="1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49" fontId="37" fillId="0" borderId="15" xfId="0" applyNumberFormat="1" applyFont="1" applyBorder="1" applyAlignment="1">
      <alignment/>
    </xf>
    <xf numFmtId="49" fontId="37" fillId="0" borderId="18" xfId="0" applyNumberFormat="1" applyFont="1" applyBorder="1" applyAlignment="1">
      <alignment horizontal="center"/>
    </xf>
    <xf numFmtId="49" fontId="37" fillId="0" borderId="15" xfId="0" applyNumberFormat="1" applyFont="1" applyBorder="1" applyAlignment="1">
      <alignment horizontal="center"/>
    </xf>
    <xf numFmtId="49" fontId="37" fillId="0" borderId="14" xfId="0" applyNumberFormat="1" applyFont="1" applyBorder="1" applyAlignment="1">
      <alignment horizontal="center"/>
    </xf>
    <xf numFmtId="166" fontId="37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7" fillId="0" borderId="0" xfId="0" applyNumberFormat="1" applyFont="1" applyBorder="1" applyAlignment="1">
      <alignment horizontal="center"/>
    </xf>
    <xf numFmtId="49" fontId="37" fillId="0" borderId="33" xfId="0" applyNumberFormat="1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 vertical="top"/>
    </xf>
    <xf numFmtId="0" fontId="37" fillId="0" borderId="24" xfId="0" applyFont="1" applyBorder="1" applyAlignment="1">
      <alignment horizontal="center" vertical="top"/>
    </xf>
    <xf numFmtId="49" fontId="16" fillId="0" borderId="29" xfId="0" applyNumberFormat="1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37" fillId="0" borderId="0" xfId="0" applyFont="1" applyAlignment="1">
      <alignment horizontal="right"/>
    </xf>
    <xf numFmtId="0" fontId="16" fillId="0" borderId="29" xfId="0" applyFont="1" applyBorder="1" applyAlignment="1">
      <alignment horizontal="center" vertical="top"/>
    </xf>
    <xf numFmtId="0" fontId="16" fillId="0" borderId="29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1" fontId="37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37" fillId="0" borderId="29" xfId="0" applyNumberFormat="1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0" fontId="37" fillId="0" borderId="24" xfId="0" applyFont="1" applyBorder="1" applyAlignment="1">
      <alignment horizontal="center" vertical="top" wrapText="1"/>
    </xf>
    <xf numFmtId="0" fontId="37" fillId="0" borderId="29" xfId="0" applyFont="1" applyBorder="1" applyAlignment="1">
      <alignment horizontal="center" wrapText="1"/>
    </xf>
    <xf numFmtId="0" fontId="37" fillId="0" borderId="21" xfId="0" applyFont="1" applyBorder="1" applyAlignment="1">
      <alignment horizontal="center" wrapText="1"/>
    </xf>
    <xf numFmtId="0" fontId="37" fillId="0" borderId="29" xfId="0" applyFont="1" applyBorder="1" applyAlignment="1">
      <alignment horizontal="center" vertical="top" wrapText="1"/>
    </xf>
    <xf numFmtId="49" fontId="37" fillId="0" borderId="27" xfId="0" applyNumberFormat="1" applyFont="1" applyBorder="1" applyAlignment="1">
      <alignment horizontal="center" vertical="top" wrapText="1"/>
    </xf>
    <xf numFmtId="0" fontId="37" fillId="0" borderId="36" xfId="0" applyFont="1" applyBorder="1" applyAlignment="1">
      <alignment vertical="top" wrapText="1"/>
    </xf>
    <xf numFmtId="49" fontId="37" fillId="0" borderId="24" xfId="0" applyNumberFormat="1" applyFont="1" applyBorder="1" applyAlignment="1">
      <alignment horizontal="center" vertical="top" wrapText="1"/>
    </xf>
    <xf numFmtId="0" fontId="37" fillId="0" borderId="32" xfId="0" applyFont="1" applyBorder="1" applyAlignment="1">
      <alignment vertical="top" wrapText="1"/>
    </xf>
    <xf numFmtId="49" fontId="37" fillId="0" borderId="47" xfId="0" applyNumberFormat="1" applyFont="1" applyBorder="1" applyAlignment="1">
      <alignment horizontal="center" vertical="top" wrapText="1"/>
    </xf>
    <xf numFmtId="0" fontId="37" fillId="0" borderId="43" xfId="0" applyFont="1" applyBorder="1" applyAlignment="1">
      <alignment vertical="top" wrapText="1"/>
    </xf>
    <xf numFmtId="49" fontId="16" fillId="0" borderId="31" xfId="0" applyNumberFormat="1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top"/>
    </xf>
    <xf numFmtId="49" fontId="37" fillId="0" borderId="29" xfId="0" applyNumberFormat="1" applyFont="1" applyBorder="1" applyAlignment="1">
      <alignment horizontal="center" vertical="top"/>
    </xf>
    <xf numFmtId="49" fontId="37" fillId="0" borderId="24" xfId="0" applyNumberFormat="1" applyFont="1" applyBorder="1" applyAlignment="1">
      <alignment horizontal="center" vertical="top"/>
    </xf>
    <xf numFmtId="0" fontId="3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6" fontId="16" fillId="0" borderId="29" xfId="0" applyNumberFormat="1" applyFont="1" applyBorder="1" applyAlignment="1">
      <alignment horizontal="center" vertical="top"/>
    </xf>
    <xf numFmtId="166" fontId="37" fillId="0" borderId="24" xfId="0" applyNumberFormat="1" applyFont="1" applyBorder="1" applyAlignment="1">
      <alignment horizontal="center" vertical="top" wrapText="1"/>
    </xf>
    <xf numFmtId="0" fontId="37" fillId="0" borderId="32" xfId="0" applyFont="1" applyBorder="1" applyAlignment="1">
      <alignment horizontal="center" vertical="top" wrapText="1"/>
    </xf>
    <xf numFmtId="166" fontId="37" fillId="0" borderId="29" xfId="0" applyNumberFormat="1" applyFont="1" applyBorder="1" applyAlignment="1">
      <alignment horizontal="center" vertical="top"/>
    </xf>
    <xf numFmtId="166" fontId="37" fillId="0" borderId="24" xfId="0" applyNumberFormat="1" applyFont="1" applyBorder="1" applyAlignment="1">
      <alignment horizontal="center" vertical="top"/>
    </xf>
    <xf numFmtId="0" fontId="37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8"/>
  <sheetViews>
    <sheetView tabSelected="1" view="pageBreakPreview" zoomScale="120" zoomScaleSheetLayoutView="120" zoomScalePageLayoutView="0" workbookViewId="0" topLeftCell="A303">
      <selection activeCell="L9" sqref="L9"/>
    </sheetView>
  </sheetViews>
  <sheetFormatPr defaultColWidth="9.00390625" defaultRowHeight="12.75"/>
  <cols>
    <col min="1" max="1" width="7.00390625" style="34" customWidth="1"/>
    <col min="2" max="2" width="90.125" style="0" customWidth="1"/>
    <col min="3" max="3" width="6.75390625" style="0" customWidth="1"/>
    <col min="4" max="4" width="10.625" style="0" customWidth="1"/>
    <col min="5" max="5" width="9.875" style="0" customWidth="1"/>
    <col min="6" max="6" width="5.625" style="22" customWidth="1"/>
    <col min="7" max="7" width="5.75390625" style="18" hidden="1" customWidth="1"/>
    <col min="8" max="8" width="11.125" style="18" customWidth="1"/>
    <col min="9" max="9" width="10.125" style="18" customWidth="1"/>
    <col min="10" max="10" width="2.375" style="18" customWidth="1"/>
    <col min="11" max="11" width="9.00390625" style="0" customWidth="1"/>
    <col min="12" max="12" width="10.00390625" style="0" customWidth="1"/>
    <col min="13" max="13" width="10.875" style="0" customWidth="1"/>
    <col min="14" max="14" width="9.75390625" style="0" customWidth="1"/>
    <col min="15" max="15" width="10.875" style="0" customWidth="1"/>
    <col min="16" max="16" width="9.875" style="0" customWidth="1"/>
    <col min="17" max="17" width="10.00390625" style="0" customWidth="1"/>
    <col min="18" max="18" width="10.375" style="0" customWidth="1"/>
    <col min="19" max="19" width="10.25390625" style="0" customWidth="1"/>
    <col min="20" max="20" width="10.375" style="0" customWidth="1"/>
    <col min="21" max="21" width="9.25390625" style="0" customWidth="1"/>
    <col min="22" max="22" width="11.125" style="0" customWidth="1"/>
    <col min="23" max="23" width="7.75390625" style="0" customWidth="1"/>
    <col min="24" max="24" width="5.75390625" style="0" customWidth="1"/>
    <col min="25" max="25" width="5.625" style="0" customWidth="1"/>
    <col min="26" max="26" width="5.75390625" style="0" customWidth="1"/>
    <col min="27" max="27" width="6.125" style="0" customWidth="1"/>
    <col min="28" max="28" width="6.625" style="0" customWidth="1"/>
    <col min="29" max="29" width="6.00390625" style="0" customWidth="1"/>
    <col min="30" max="30" width="5.375" style="0" customWidth="1"/>
    <col min="31" max="31" width="6.125" style="0" customWidth="1"/>
    <col min="32" max="32" width="7.125" style="0" customWidth="1"/>
    <col min="33" max="33" width="6.375" style="0" customWidth="1"/>
    <col min="34" max="34" width="5.375" style="0" customWidth="1"/>
    <col min="35" max="35" width="5.75390625" style="0" customWidth="1"/>
    <col min="36" max="37" width="5.875" style="0" customWidth="1"/>
    <col min="38" max="38" width="5.75390625" style="0" customWidth="1"/>
    <col min="39" max="39" width="5.375" style="0" customWidth="1"/>
    <col min="40" max="40" width="5.625" style="0" customWidth="1"/>
  </cols>
  <sheetData>
    <row r="1" spans="1:10" ht="12.75" hidden="1">
      <c r="A1" s="76"/>
      <c r="B1" s="77"/>
      <c r="C1" s="77"/>
      <c r="D1" s="77"/>
      <c r="E1" s="77"/>
      <c r="F1" s="78"/>
      <c r="G1" s="79"/>
      <c r="H1" s="79"/>
      <c r="I1" s="79"/>
      <c r="J1" s="79"/>
    </row>
    <row r="2" spans="1:10" ht="12.75" hidden="1">
      <c r="A2" s="76"/>
      <c r="B2" s="77"/>
      <c r="C2" s="77"/>
      <c r="D2" s="77"/>
      <c r="E2" s="77"/>
      <c r="F2" s="78"/>
      <c r="G2" s="79"/>
      <c r="H2" s="79"/>
      <c r="I2" s="79"/>
      <c r="J2" s="79"/>
    </row>
    <row r="3" spans="1:10" ht="12.75" hidden="1">
      <c r="A3" s="76"/>
      <c r="B3" s="286"/>
      <c r="C3" s="77"/>
      <c r="D3" s="77"/>
      <c r="E3" s="77"/>
      <c r="F3" s="78"/>
      <c r="G3" s="79"/>
      <c r="H3" s="79"/>
      <c r="I3" s="79"/>
      <c r="J3" s="79"/>
    </row>
    <row r="4" spans="1:10" ht="12.75" hidden="1">
      <c r="A4" s="76"/>
      <c r="B4" s="77"/>
      <c r="C4" s="77"/>
      <c r="D4" s="77"/>
      <c r="E4" s="77"/>
      <c r="F4" s="78"/>
      <c r="G4" s="79"/>
      <c r="H4" s="79"/>
      <c r="I4" s="79"/>
      <c r="J4" s="79"/>
    </row>
    <row r="5" spans="2:27" ht="11.25" customHeight="1">
      <c r="B5" s="293" t="s">
        <v>555</v>
      </c>
      <c r="C5" s="293"/>
      <c r="D5" s="293"/>
      <c r="E5" s="293"/>
      <c r="F5" s="293"/>
      <c r="G5" s="293"/>
      <c r="H5" s="293"/>
      <c r="I5" s="293"/>
      <c r="J5" s="81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ht="11.25" customHeight="1">
      <c r="A6" s="80"/>
      <c r="B6" s="293" t="s">
        <v>556</v>
      </c>
      <c r="C6" s="293"/>
      <c r="D6" s="293"/>
      <c r="E6" s="293"/>
      <c r="F6" s="293"/>
      <c r="G6" s="293"/>
      <c r="H6" s="293"/>
      <c r="I6" s="293"/>
      <c r="J6" s="8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11.25" customHeight="1">
      <c r="A7" s="80"/>
      <c r="B7" s="297" t="s">
        <v>483</v>
      </c>
      <c r="C7" s="298"/>
      <c r="D7" s="298"/>
      <c r="E7" s="298"/>
      <c r="F7" s="298"/>
      <c r="G7" s="298"/>
      <c r="H7" s="298"/>
      <c r="I7" s="298"/>
      <c r="J7" s="298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ht="11.25" customHeight="1">
      <c r="A8" s="315" t="s">
        <v>481</v>
      </c>
      <c r="B8" s="316"/>
      <c r="C8" s="316"/>
      <c r="D8" s="316"/>
      <c r="E8" s="316"/>
      <c r="F8" s="316"/>
      <c r="G8" s="316"/>
      <c r="H8" s="316"/>
      <c r="I8" s="316"/>
      <c r="J8" s="8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ht="13.5" customHeight="1">
      <c r="A9" s="315" t="s">
        <v>482</v>
      </c>
      <c r="B9" s="316"/>
      <c r="C9" s="316"/>
      <c r="D9" s="316"/>
      <c r="E9" s="316"/>
      <c r="F9" s="316"/>
      <c r="G9" s="316"/>
      <c r="H9" s="316"/>
      <c r="I9" s="316"/>
      <c r="J9" s="31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ht="12" customHeight="1">
      <c r="A10" s="315" t="s">
        <v>484</v>
      </c>
      <c r="B10" s="316"/>
      <c r="C10" s="316"/>
      <c r="D10" s="316"/>
      <c r="E10" s="316"/>
      <c r="F10" s="316"/>
      <c r="G10" s="316"/>
      <c r="H10" s="316"/>
      <c r="I10" s="316"/>
      <c r="J10" s="31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ht="10.5" customHeight="1" thickBot="1">
      <c r="A11" s="84"/>
      <c r="B11" s="85"/>
      <c r="C11" s="82"/>
      <c r="D11" s="86"/>
      <c r="E11" s="86"/>
      <c r="F11" s="87"/>
      <c r="G11" s="83"/>
      <c r="H11" s="88"/>
      <c r="I11" s="89" t="s">
        <v>480</v>
      </c>
      <c r="J11" s="83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 ht="12" customHeight="1">
      <c r="A12" s="90" t="s">
        <v>23</v>
      </c>
      <c r="B12" s="91" t="s">
        <v>0</v>
      </c>
      <c r="C12" s="92" t="s">
        <v>99</v>
      </c>
      <c r="D12" s="91" t="s">
        <v>99</v>
      </c>
      <c r="E12" s="92" t="s">
        <v>99</v>
      </c>
      <c r="F12" s="93" t="s">
        <v>99</v>
      </c>
      <c r="G12" s="91"/>
      <c r="H12" s="91" t="s">
        <v>476</v>
      </c>
      <c r="I12" s="91" t="s">
        <v>478</v>
      </c>
      <c r="J12" s="94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:27" ht="10.5" customHeight="1">
      <c r="A13" s="95" t="s">
        <v>24</v>
      </c>
      <c r="B13" s="96"/>
      <c r="C13" s="94" t="s">
        <v>105</v>
      </c>
      <c r="D13" s="97" t="s">
        <v>413</v>
      </c>
      <c r="E13" s="94" t="s">
        <v>121</v>
      </c>
      <c r="F13" s="98" t="s">
        <v>100</v>
      </c>
      <c r="G13" s="97" t="s">
        <v>410</v>
      </c>
      <c r="H13" s="97" t="s">
        <v>477</v>
      </c>
      <c r="I13" s="97" t="s">
        <v>479</v>
      </c>
      <c r="J13" s="9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</row>
    <row r="14" spans="1:27" ht="10.5" customHeight="1" thickBot="1">
      <c r="A14" s="99"/>
      <c r="B14" s="100"/>
      <c r="C14" s="101"/>
      <c r="D14" s="102" t="s">
        <v>414</v>
      </c>
      <c r="E14" s="103" t="s">
        <v>1</v>
      </c>
      <c r="F14" s="104" t="s">
        <v>101</v>
      </c>
      <c r="G14" s="102"/>
      <c r="H14" s="102" t="s">
        <v>485</v>
      </c>
      <c r="I14" s="102" t="s">
        <v>486</v>
      </c>
      <c r="J14" s="94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1:27" s="3" customFormat="1" ht="15.75" customHeight="1">
      <c r="A15" s="105"/>
      <c r="B15" s="106" t="s">
        <v>553</v>
      </c>
      <c r="C15" s="107"/>
      <c r="D15" s="108"/>
      <c r="E15" s="109"/>
      <c r="F15" s="110"/>
      <c r="G15" s="111"/>
      <c r="H15" s="112">
        <f>SUM(H17,H53,H89)</f>
        <v>85583</v>
      </c>
      <c r="I15" s="112">
        <f>SUM(I371)</f>
        <v>10333.5</v>
      </c>
      <c r="J15" s="113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8" customFormat="1" ht="15" customHeight="1">
      <c r="A16" s="109" t="s">
        <v>123</v>
      </c>
      <c r="B16" s="106" t="s">
        <v>124</v>
      </c>
      <c r="C16" s="109" t="s">
        <v>104</v>
      </c>
      <c r="D16" s="110" t="s">
        <v>102</v>
      </c>
      <c r="E16" s="109"/>
      <c r="F16" s="110"/>
      <c r="G16" s="111"/>
      <c r="H16" s="112">
        <f>SUM(H18,H23,H54,H90,H93,H96)</f>
        <v>25580.8</v>
      </c>
      <c r="I16" s="112">
        <f>SUM(I18,I23,I54,I93,I96)</f>
        <v>4886.5</v>
      </c>
      <c r="J16" s="113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s="8" customFormat="1" ht="14.25" customHeight="1">
      <c r="A17" s="114"/>
      <c r="B17" s="94" t="s">
        <v>465</v>
      </c>
      <c r="C17" s="114" t="s">
        <v>361</v>
      </c>
      <c r="D17" s="115"/>
      <c r="E17" s="114"/>
      <c r="F17" s="115"/>
      <c r="G17" s="116"/>
      <c r="H17" s="117">
        <f>SUM(H18,H23)</f>
        <v>4943.4</v>
      </c>
      <c r="I17" s="117">
        <f>SUM(I18,I23)</f>
        <v>1198.7</v>
      </c>
      <c r="J17" s="113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s="8" customFormat="1" ht="11.25" customHeight="1">
      <c r="A18" s="118" t="s">
        <v>125</v>
      </c>
      <c r="B18" s="119" t="s">
        <v>126</v>
      </c>
      <c r="C18" s="120">
        <v>892</v>
      </c>
      <c r="D18" s="121" t="s">
        <v>122</v>
      </c>
      <c r="E18" s="118"/>
      <c r="F18" s="121"/>
      <c r="G18" s="122"/>
      <c r="H18" s="123">
        <f>SUM(H20)</f>
        <v>1044.3</v>
      </c>
      <c r="I18" s="123">
        <f>SUM(I20)</f>
        <v>268.3</v>
      </c>
      <c r="J18" s="113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s="8" customFormat="1" ht="10.5" customHeight="1">
      <c r="A19" s="124"/>
      <c r="B19" s="106" t="s">
        <v>235</v>
      </c>
      <c r="C19" s="125"/>
      <c r="D19" s="126"/>
      <c r="E19" s="124"/>
      <c r="F19" s="126"/>
      <c r="G19" s="127"/>
      <c r="H19" s="112"/>
      <c r="I19" s="112"/>
      <c r="J19" s="113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s="8" customFormat="1" ht="14.25" customHeight="1">
      <c r="A20" s="114" t="s">
        <v>127</v>
      </c>
      <c r="B20" s="106" t="s">
        <v>128</v>
      </c>
      <c r="C20" s="97">
        <v>892</v>
      </c>
      <c r="D20" s="115" t="s">
        <v>122</v>
      </c>
      <c r="E20" s="114" t="s">
        <v>236</v>
      </c>
      <c r="F20" s="115"/>
      <c r="G20" s="116"/>
      <c r="H20" s="128">
        <f>SUM(H21,H25)</f>
        <v>1044.3</v>
      </c>
      <c r="I20" s="128">
        <f>SUM(I21,I25)</f>
        <v>268.3</v>
      </c>
      <c r="J20" s="113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s="8" customFormat="1" ht="11.25" customHeight="1">
      <c r="A21" s="129" t="s">
        <v>127</v>
      </c>
      <c r="B21" s="130" t="s">
        <v>500</v>
      </c>
      <c r="C21" s="131">
        <v>892</v>
      </c>
      <c r="D21" s="129" t="s">
        <v>122</v>
      </c>
      <c r="E21" s="129" t="s">
        <v>236</v>
      </c>
      <c r="F21" s="129" t="s">
        <v>441</v>
      </c>
      <c r="G21" s="122"/>
      <c r="H21" s="132">
        <v>1044.3</v>
      </c>
      <c r="I21" s="132">
        <v>268.3</v>
      </c>
      <c r="J21" s="113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s="8" customFormat="1" ht="12" customHeight="1">
      <c r="A22" s="109"/>
      <c r="B22" s="125" t="s">
        <v>501</v>
      </c>
      <c r="C22" s="107"/>
      <c r="D22" s="109"/>
      <c r="E22" s="109"/>
      <c r="F22" s="109"/>
      <c r="G22" s="133" t="s">
        <v>132</v>
      </c>
      <c r="H22" s="112"/>
      <c r="I22" s="112"/>
      <c r="J22" s="113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s="8" customFormat="1" ht="11.25" customHeight="1">
      <c r="A23" s="122" t="s">
        <v>135</v>
      </c>
      <c r="B23" s="120" t="s">
        <v>487</v>
      </c>
      <c r="C23" s="134">
        <v>892</v>
      </c>
      <c r="D23" s="121" t="s">
        <v>107</v>
      </c>
      <c r="E23" s="118"/>
      <c r="F23" s="121"/>
      <c r="G23" s="122"/>
      <c r="H23" s="123">
        <f>SUM(H26,H32)</f>
        <v>3899.1</v>
      </c>
      <c r="I23" s="123">
        <f>SUM(I26,I32)</f>
        <v>930.4000000000001</v>
      </c>
      <c r="J23" s="113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7" s="8" customFormat="1" ht="9.75" customHeight="1">
      <c r="A24" s="116"/>
      <c r="B24" s="107" t="s">
        <v>488</v>
      </c>
      <c r="C24" s="135"/>
      <c r="D24" s="115"/>
      <c r="E24" s="114"/>
      <c r="F24" s="115"/>
      <c r="G24" s="116"/>
      <c r="H24" s="117"/>
      <c r="I24" s="117"/>
      <c r="J24" s="113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s="8" customFormat="1" ht="9.75" customHeight="1" hidden="1">
      <c r="A25" s="136"/>
      <c r="B25" s="97"/>
      <c r="C25" s="137"/>
      <c r="D25" s="73"/>
      <c r="E25" s="138"/>
      <c r="F25" s="73"/>
      <c r="G25" s="136"/>
      <c r="H25" s="117"/>
      <c r="I25" s="117"/>
      <c r="J25" s="113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s="8" customFormat="1" ht="11.25" customHeight="1">
      <c r="A26" s="118" t="s">
        <v>136</v>
      </c>
      <c r="B26" s="119" t="s">
        <v>409</v>
      </c>
      <c r="C26" s="120">
        <v>892</v>
      </c>
      <c r="D26" s="121" t="s">
        <v>107</v>
      </c>
      <c r="E26" s="118" t="s">
        <v>237</v>
      </c>
      <c r="F26" s="139"/>
      <c r="G26" s="140"/>
      <c r="H26" s="123">
        <f>SUM(H28)</f>
        <v>251.9</v>
      </c>
      <c r="I26" s="123">
        <f>SUM(I28)</f>
        <v>62.1</v>
      </c>
      <c r="J26" s="113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spans="1:27" s="8" customFormat="1" ht="9.75" customHeight="1">
      <c r="A27" s="109"/>
      <c r="B27" s="106" t="s">
        <v>248</v>
      </c>
      <c r="C27" s="107"/>
      <c r="D27" s="110"/>
      <c r="E27" s="109"/>
      <c r="F27" s="110"/>
      <c r="G27" s="111"/>
      <c r="H27" s="112"/>
      <c r="I27" s="112"/>
      <c r="J27" s="113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</row>
    <row r="28" spans="1:27" s="8" customFormat="1" ht="21.75" customHeight="1">
      <c r="A28" s="141" t="s">
        <v>136</v>
      </c>
      <c r="B28" s="142" t="s">
        <v>503</v>
      </c>
      <c r="C28" s="143">
        <v>892</v>
      </c>
      <c r="D28" s="144" t="s">
        <v>107</v>
      </c>
      <c r="E28" s="141" t="s">
        <v>237</v>
      </c>
      <c r="F28" s="144" t="s">
        <v>502</v>
      </c>
      <c r="G28" s="145"/>
      <c r="H28" s="146">
        <v>251.9</v>
      </c>
      <c r="I28" s="146">
        <v>62.1</v>
      </c>
      <c r="J28" s="113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s="8" customFormat="1" ht="12" customHeight="1" hidden="1">
      <c r="A29" s="109" t="s">
        <v>137</v>
      </c>
      <c r="B29" s="147" t="s">
        <v>131</v>
      </c>
      <c r="C29" s="107">
        <v>892</v>
      </c>
      <c r="D29" s="110" t="s">
        <v>107</v>
      </c>
      <c r="E29" s="133" t="s">
        <v>237</v>
      </c>
      <c r="F29" s="148" t="s">
        <v>130</v>
      </c>
      <c r="G29" s="111" t="s">
        <v>132</v>
      </c>
      <c r="H29" s="112">
        <f>SUM(H30)</f>
        <v>214.3</v>
      </c>
      <c r="I29" s="112">
        <f>SUM(I30)</f>
        <v>214.3</v>
      </c>
      <c r="J29" s="113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  <row r="30" spans="1:27" s="8" customFormat="1" ht="14.25" customHeight="1" hidden="1">
      <c r="A30" s="118" t="s">
        <v>137</v>
      </c>
      <c r="B30" s="149" t="s">
        <v>335</v>
      </c>
      <c r="C30" s="107">
        <v>892</v>
      </c>
      <c r="D30" s="110" t="s">
        <v>107</v>
      </c>
      <c r="E30" s="133" t="s">
        <v>237</v>
      </c>
      <c r="F30" s="148" t="s">
        <v>130</v>
      </c>
      <c r="G30" s="111" t="s">
        <v>140</v>
      </c>
      <c r="H30" s="128">
        <f>SUM(H31)</f>
        <v>214.3</v>
      </c>
      <c r="I30" s="128">
        <f>SUM(I31)</f>
        <v>214.3</v>
      </c>
      <c r="J30" s="113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27" s="8" customFormat="1" ht="12" customHeight="1" hidden="1">
      <c r="A31" s="129" t="s">
        <v>138</v>
      </c>
      <c r="B31" s="150" t="s">
        <v>333</v>
      </c>
      <c r="C31" s="151">
        <v>892</v>
      </c>
      <c r="D31" s="126" t="s">
        <v>107</v>
      </c>
      <c r="E31" s="152" t="s">
        <v>237</v>
      </c>
      <c r="F31" s="139" t="s">
        <v>130</v>
      </c>
      <c r="G31" s="153" t="s">
        <v>145</v>
      </c>
      <c r="H31" s="154">
        <v>214.3</v>
      </c>
      <c r="I31" s="154">
        <v>214.3</v>
      </c>
      <c r="J31" s="113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spans="1:27" s="24" customFormat="1" ht="12" customHeight="1">
      <c r="A32" s="133" t="s">
        <v>153</v>
      </c>
      <c r="B32" s="155" t="s">
        <v>249</v>
      </c>
      <c r="C32" s="107">
        <v>892</v>
      </c>
      <c r="D32" s="148" t="s">
        <v>107</v>
      </c>
      <c r="E32" s="133" t="s">
        <v>250</v>
      </c>
      <c r="F32" s="148"/>
      <c r="G32" s="156"/>
      <c r="H32" s="128">
        <f>SUM(H33,H35,H51,H52)</f>
        <v>3647.2</v>
      </c>
      <c r="I32" s="128">
        <f>I33+I35+I51+I52</f>
        <v>868.3000000000001</v>
      </c>
      <c r="J32" s="113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</row>
    <row r="33" spans="1:27" s="24" customFormat="1" ht="12" customHeight="1">
      <c r="A33" s="129" t="s">
        <v>154</v>
      </c>
      <c r="B33" s="130" t="s">
        <v>500</v>
      </c>
      <c r="C33" s="131">
        <v>892</v>
      </c>
      <c r="D33" s="140" t="s">
        <v>107</v>
      </c>
      <c r="E33" s="129" t="s">
        <v>250</v>
      </c>
      <c r="F33" s="139" t="s">
        <v>441</v>
      </c>
      <c r="G33" s="122"/>
      <c r="H33" s="132">
        <v>2256.6</v>
      </c>
      <c r="I33" s="132">
        <v>529.6</v>
      </c>
      <c r="J33" s="113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</row>
    <row r="34" spans="1:27" s="24" customFormat="1" ht="12" customHeight="1">
      <c r="A34" s="124"/>
      <c r="B34" s="157" t="s">
        <v>501</v>
      </c>
      <c r="C34" s="158"/>
      <c r="D34" s="127"/>
      <c r="E34" s="124"/>
      <c r="F34" s="126"/>
      <c r="G34" s="111"/>
      <c r="H34" s="159"/>
      <c r="I34" s="159"/>
      <c r="J34" s="113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</row>
    <row r="35" spans="1:27" ht="12" customHeight="1">
      <c r="A35" s="152" t="s">
        <v>238</v>
      </c>
      <c r="B35" s="160" t="s">
        <v>507</v>
      </c>
      <c r="C35" s="158">
        <v>892</v>
      </c>
      <c r="D35" s="161" t="s">
        <v>107</v>
      </c>
      <c r="E35" s="152" t="s">
        <v>250</v>
      </c>
      <c r="F35" s="161" t="s">
        <v>442</v>
      </c>
      <c r="G35" s="153"/>
      <c r="H35" s="159">
        <v>1384</v>
      </c>
      <c r="I35" s="159">
        <v>337.4</v>
      </c>
      <c r="J35" s="113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1:27" ht="12" customHeight="1" hidden="1">
      <c r="A36" s="109" t="s">
        <v>154</v>
      </c>
      <c r="B36" s="147" t="s">
        <v>131</v>
      </c>
      <c r="C36" s="107">
        <v>892</v>
      </c>
      <c r="D36" s="110" t="s">
        <v>107</v>
      </c>
      <c r="E36" s="133" t="s">
        <v>250</v>
      </c>
      <c r="F36" s="148" t="s">
        <v>130</v>
      </c>
      <c r="G36" s="111" t="s">
        <v>132</v>
      </c>
      <c r="H36" s="112">
        <f>SUM(H37,H40,H47)</f>
        <v>3281.3</v>
      </c>
      <c r="I36" s="112">
        <f>SUM(I37,I40,I47)</f>
        <v>3281.3</v>
      </c>
      <c r="J36" s="113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1:27" ht="12" customHeight="1" hidden="1">
      <c r="A37" s="118" t="s">
        <v>155</v>
      </c>
      <c r="B37" s="162" t="s">
        <v>334</v>
      </c>
      <c r="C37" s="107">
        <v>892</v>
      </c>
      <c r="D37" s="110" t="s">
        <v>107</v>
      </c>
      <c r="E37" s="133" t="s">
        <v>250</v>
      </c>
      <c r="F37" s="148" t="s">
        <v>130</v>
      </c>
      <c r="G37" s="111" t="s">
        <v>139</v>
      </c>
      <c r="H37" s="128">
        <f>SUM(H38,H39)</f>
        <v>1805</v>
      </c>
      <c r="I37" s="128">
        <f>SUM(I38,I39)</f>
        <v>1805</v>
      </c>
      <c r="J37" s="113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" customHeight="1" hidden="1">
      <c r="A38" s="129" t="s">
        <v>156</v>
      </c>
      <c r="B38" s="163" t="s">
        <v>106</v>
      </c>
      <c r="C38" s="131">
        <v>892</v>
      </c>
      <c r="D38" s="126" t="s">
        <v>107</v>
      </c>
      <c r="E38" s="152" t="s">
        <v>250</v>
      </c>
      <c r="F38" s="161" t="s">
        <v>130</v>
      </c>
      <c r="G38" s="127" t="s">
        <v>133</v>
      </c>
      <c r="H38" s="154">
        <v>1390.3</v>
      </c>
      <c r="I38" s="154">
        <v>1390.3</v>
      </c>
      <c r="J38" s="16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ht="12" customHeight="1" hidden="1">
      <c r="A39" s="129" t="s">
        <v>157</v>
      </c>
      <c r="B39" s="150" t="s">
        <v>331</v>
      </c>
      <c r="C39" s="151">
        <v>892</v>
      </c>
      <c r="D39" s="126" t="s">
        <v>107</v>
      </c>
      <c r="E39" s="152" t="s">
        <v>250</v>
      </c>
      <c r="F39" s="139" t="s">
        <v>130</v>
      </c>
      <c r="G39" s="153" t="s">
        <v>134</v>
      </c>
      <c r="H39" s="154">
        <v>414.7</v>
      </c>
      <c r="I39" s="154">
        <v>414.7</v>
      </c>
      <c r="J39" s="16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ht="12" customHeight="1" hidden="1">
      <c r="A40" s="118" t="s">
        <v>242</v>
      </c>
      <c r="B40" s="149" t="s">
        <v>335</v>
      </c>
      <c r="C40" s="107">
        <v>892</v>
      </c>
      <c r="D40" s="118" t="s">
        <v>107</v>
      </c>
      <c r="E40" s="133" t="s">
        <v>250</v>
      </c>
      <c r="F40" s="133" t="s">
        <v>130</v>
      </c>
      <c r="G40" s="121" t="s">
        <v>140</v>
      </c>
      <c r="H40" s="112">
        <f>SUM(H41,H42,H43,H44,H45,H46)</f>
        <v>1421.3000000000002</v>
      </c>
      <c r="I40" s="112">
        <f>SUM(I41,I42,I43,I44,I45,I46)</f>
        <v>1421.3000000000002</v>
      </c>
      <c r="J40" s="113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2" customHeight="1" hidden="1">
      <c r="A41" s="129" t="s">
        <v>243</v>
      </c>
      <c r="B41" s="150" t="s">
        <v>108</v>
      </c>
      <c r="C41" s="131">
        <v>892</v>
      </c>
      <c r="D41" s="129" t="s">
        <v>107</v>
      </c>
      <c r="E41" s="152" t="s">
        <v>250</v>
      </c>
      <c r="F41" s="152" t="s">
        <v>130</v>
      </c>
      <c r="G41" s="139" t="s">
        <v>141</v>
      </c>
      <c r="H41" s="154">
        <v>159.7</v>
      </c>
      <c r="I41" s="154">
        <v>159.7</v>
      </c>
      <c r="J41" s="164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ht="12" customHeight="1" hidden="1">
      <c r="A42" s="129" t="s">
        <v>244</v>
      </c>
      <c r="B42" s="150" t="s">
        <v>10</v>
      </c>
      <c r="C42" s="131">
        <v>892</v>
      </c>
      <c r="D42" s="129" t="s">
        <v>107</v>
      </c>
      <c r="E42" s="152" t="s">
        <v>250</v>
      </c>
      <c r="F42" s="152" t="s">
        <v>130</v>
      </c>
      <c r="G42" s="139" t="s">
        <v>160</v>
      </c>
      <c r="H42" s="154">
        <v>0</v>
      </c>
      <c r="I42" s="154">
        <v>0</v>
      </c>
      <c r="J42" s="164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2" customHeight="1" hidden="1">
      <c r="A43" s="129" t="s">
        <v>244</v>
      </c>
      <c r="B43" s="150" t="s">
        <v>109</v>
      </c>
      <c r="C43" s="131">
        <v>892</v>
      </c>
      <c r="D43" s="129" t="s">
        <v>107</v>
      </c>
      <c r="E43" s="152" t="s">
        <v>250</v>
      </c>
      <c r="F43" s="152" t="s">
        <v>130</v>
      </c>
      <c r="G43" s="139" t="s">
        <v>142</v>
      </c>
      <c r="H43" s="154">
        <v>247.9</v>
      </c>
      <c r="I43" s="154">
        <v>247.9</v>
      </c>
      <c r="J43" s="164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2" customHeight="1" hidden="1">
      <c r="A44" s="129" t="s">
        <v>245</v>
      </c>
      <c r="B44" s="150" t="s">
        <v>110</v>
      </c>
      <c r="C44" s="131">
        <v>892</v>
      </c>
      <c r="D44" s="129" t="s">
        <v>107</v>
      </c>
      <c r="E44" s="152" t="s">
        <v>250</v>
      </c>
      <c r="F44" s="152" t="s">
        <v>130</v>
      </c>
      <c r="G44" s="139" t="s">
        <v>143</v>
      </c>
      <c r="H44" s="154">
        <v>380.5</v>
      </c>
      <c r="I44" s="154">
        <v>380.5</v>
      </c>
      <c r="J44" s="164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2" customHeight="1" hidden="1">
      <c r="A45" s="129" t="s">
        <v>246</v>
      </c>
      <c r="B45" s="150" t="s">
        <v>332</v>
      </c>
      <c r="C45" s="131">
        <v>892</v>
      </c>
      <c r="D45" s="129" t="s">
        <v>107</v>
      </c>
      <c r="E45" s="152" t="s">
        <v>250</v>
      </c>
      <c r="F45" s="152" t="s">
        <v>130</v>
      </c>
      <c r="G45" s="139" t="s">
        <v>144</v>
      </c>
      <c r="H45" s="154">
        <v>190.8</v>
      </c>
      <c r="I45" s="154">
        <v>190.8</v>
      </c>
      <c r="J45" s="164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2" customHeight="1" hidden="1">
      <c r="A46" s="129" t="s">
        <v>247</v>
      </c>
      <c r="B46" s="150" t="s">
        <v>333</v>
      </c>
      <c r="C46" s="151">
        <v>892</v>
      </c>
      <c r="D46" s="129" t="s">
        <v>107</v>
      </c>
      <c r="E46" s="152" t="s">
        <v>250</v>
      </c>
      <c r="F46" s="152" t="s">
        <v>130</v>
      </c>
      <c r="G46" s="139" t="s">
        <v>145</v>
      </c>
      <c r="H46" s="154">
        <v>442.4</v>
      </c>
      <c r="I46" s="154">
        <v>442.4</v>
      </c>
      <c r="J46" s="164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2" customHeight="1" hidden="1">
      <c r="A47" s="133" t="s">
        <v>241</v>
      </c>
      <c r="B47" s="149" t="s">
        <v>111</v>
      </c>
      <c r="C47" s="107">
        <v>892</v>
      </c>
      <c r="D47" s="118" t="s">
        <v>107</v>
      </c>
      <c r="E47" s="133" t="s">
        <v>250</v>
      </c>
      <c r="F47" s="133" t="s">
        <v>130</v>
      </c>
      <c r="G47" s="121" t="s">
        <v>146</v>
      </c>
      <c r="H47" s="128">
        <v>55</v>
      </c>
      <c r="I47" s="128">
        <v>55</v>
      </c>
      <c r="J47" s="113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2" customHeight="1" hidden="1">
      <c r="A48" s="114" t="s">
        <v>238</v>
      </c>
      <c r="B48" s="149" t="s">
        <v>147</v>
      </c>
      <c r="C48" s="107">
        <v>892</v>
      </c>
      <c r="D48" s="118" t="s">
        <v>107</v>
      </c>
      <c r="E48" s="133" t="s">
        <v>250</v>
      </c>
      <c r="F48" s="133" t="s">
        <v>130</v>
      </c>
      <c r="G48" s="121" t="s">
        <v>148</v>
      </c>
      <c r="H48" s="112">
        <f>SUM(H49,H50)</f>
        <v>190</v>
      </c>
      <c r="I48" s="112">
        <f>SUM(I49,I50)</f>
        <v>190</v>
      </c>
      <c r="J48" s="113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2" customHeight="1" hidden="1">
      <c r="A49" s="129" t="s">
        <v>239</v>
      </c>
      <c r="B49" s="150" t="s">
        <v>149</v>
      </c>
      <c r="C49" s="131">
        <v>892</v>
      </c>
      <c r="D49" s="129" t="s">
        <v>107</v>
      </c>
      <c r="E49" s="152" t="s">
        <v>250</v>
      </c>
      <c r="F49" s="152" t="s">
        <v>130</v>
      </c>
      <c r="G49" s="139" t="s">
        <v>150</v>
      </c>
      <c r="H49" s="154">
        <v>100</v>
      </c>
      <c r="I49" s="154">
        <v>100</v>
      </c>
      <c r="J49" s="164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1.25" customHeight="1" hidden="1">
      <c r="A50" s="129" t="s">
        <v>240</v>
      </c>
      <c r="B50" s="150" t="s">
        <v>151</v>
      </c>
      <c r="C50" s="131">
        <v>892</v>
      </c>
      <c r="D50" s="129" t="s">
        <v>107</v>
      </c>
      <c r="E50" s="152" t="s">
        <v>250</v>
      </c>
      <c r="F50" s="129" t="s">
        <v>130</v>
      </c>
      <c r="G50" s="139" t="s">
        <v>152</v>
      </c>
      <c r="H50" s="154">
        <v>90</v>
      </c>
      <c r="I50" s="154">
        <v>90</v>
      </c>
      <c r="J50" s="164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1.25" customHeight="1">
      <c r="A51" s="152" t="s">
        <v>439</v>
      </c>
      <c r="B51" s="160" t="s">
        <v>504</v>
      </c>
      <c r="C51" s="158">
        <v>892</v>
      </c>
      <c r="D51" s="161" t="s">
        <v>107</v>
      </c>
      <c r="E51" s="152" t="s">
        <v>250</v>
      </c>
      <c r="F51" s="161" t="s">
        <v>505</v>
      </c>
      <c r="G51" s="153"/>
      <c r="H51" s="159">
        <v>2</v>
      </c>
      <c r="I51" s="159">
        <v>0.6</v>
      </c>
      <c r="J51" s="164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1.25" customHeight="1">
      <c r="A52" s="129" t="s">
        <v>506</v>
      </c>
      <c r="B52" s="165" t="s">
        <v>444</v>
      </c>
      <c r="C52" s="166">
        <v>892</v>
      </c>
      <c r="D52" s="139" t="s">
        <v>107</v>
      </c>
      <c r="E52" s="129" t="s">
        <v>250</v>
      </c>
      <c r="F52" s="161" t="s">
        <v>443</v>
      </c>
      <c r="G52" s="139"/>
      <c r="H52" s="167">
        <v>4.6</v>
      </c>
      <c r="I52" s="167">
        <v>0.7</v>
      </c>
      <c r="J52" s="164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ht="12.75" customHeight="1">
      <c r="A53" s="129"/>
      <c r="B53" s="119" t="s">
        <v>464</v>
      </c>
      <c r="C53" s="120">
        <v>971</v>
      </c>
      <c r="D53" s="129"/>
      <c r="E53" s="129"/>
      <c r="F53" s="136"/>
      <c r="G53" s="152"/>
      <c r="H53" s="123">
        <f>SUM(H54,H93,H96,H113,H132,H140,H209,H265,H288,H317,H338)</f>
        <v>77439.6</v>
      </c>
      <c r="I53" s="123">
        <f>SUM(I54,I93,I96,I113,I132,I140,I209,I265,I288,I317,I338)</f>
        <v>9134.800000000001</v>
      </c>
      <c r="J53" s="164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ht="11.25" customHeight="1">
      <c r="A54" s="118" t="s">
        <v>158</v>
      </c>
      <c r="B54" s="119" t="s">
        <v>327</v>
      </c>
      <c r="C54" s="120">
        <v>971</v>
      </c>
      <c r="D54" s="118" t="s">
        <v>120</v>
      </c>
      <c r="E54" s="118"/>
      <c r="F54" s="122"/>
      <c r="G54" s="116"/>
      <c r="H54" s="123">
        <f>SUM(H56,H59,H79)</f>
        <v>15397.4</v>
      </c>
      <c r="I54" s="123">
        <f>SUM(I56,I59,I79)</f>
        <v>3669.7999999999997</v>
      </c>
      <c r="J54" s="113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ht="10.5" customHeight="1">
      <c r="A55" s="109"/>
      <c r="B55" s="106" t="s">
        <v>328</v>
      </c>
      <c r="C55" s="107"/>
      <c r="D55" s="109"/>
      <c r="E55" s="109"/>
      <c r="F55" s="111"/>
      <c r="G55" s="111"/>
      <c r="H55" s="112"/>
      <c r="I55" s="112"/>
      <c r="J55" s="113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ht="13.5" customHeight="1">
      <c r="A56" s="114" t="s">
        <v>159</v>
      </c>
      <c r="B56" s="106" t="s">
        <v>163</v>
      </c>
      <c r="C56" s="97">
        <v>971</v>
      </c>
      <c r="D56" s="114" t="s">
        <v>120</v>
      </c>
      <c r="E56" s="109" t="s">
        <v>251</v>
      </c>
      <c r="F56" s="115"/>
      <c r="G56" s="116"/>
      <c r="H56" s="112">
        <f>SUM(H57)</f>
        <v>1044.3</v>
      </c>
      <c r="I56" s="112">
        <f>SUM(I57)</f>
        <v>262.4</v>
      </c>
      <c r="J56" s="113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ht="11.25" customHeight="1">
      <c r="A57" s="129" t="s">
        <v>159</v>
      </c>
      <c r="B57" s="165" t="s">
        <v>500</v>
      </c>
      <c r="C57" s="131">
        <v>971</v>
      </c>
      <c r="D57" s="129" t="s">
        <v>120</v>
      </c>
      <c r="E57" s="129" t="s">
        <v>251</v>
      </c>
      <c r="F57" s="139" t="s">
        <v>441</v>
      </c>
      <c r="G57" s="140"/>
      <c r="H57" s="132">
        <v>1044.3</v>
      </c>
      <c r="I57" s="132">
        <v>262.4</v>
      </c>
      <c r="J57" s="113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7" ht="11.25" customHeight="1">
      <c r="A58" s="109"/>
      <c r="B58" s="168" t="s">
        <v>501</v>
      </c>
      <c r="C58" s="107"/>
      <c r="D58" s="109"/>
      <c r="E58" s="109"/>
      <c r="F58" s="110"/>
      <c r="G58" s="111"/>
      <c r="H58" s="112"/>
      <c r="I58" s="112"/>
      <c r="J58" s="113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2" customHeight="1">
      <c r="A59" s="116" t="s">
        <v>162</v>
      </c>
      <c r="B59" s="97" t="s">
        <v>252</v>
      </c>
      <c r="C59" s="94">
        <v>971</v>
      </c>
      <c r="D59" s="114" t="s">
        <v>120</v>
      </c>
      <c r="E59" s="115" t="s">
        <v>254</v>
      </c>
      <c r="F59" s="114"/>
      <c r="G59" s="115"/>
      <c r="H59" s="117">
        <f>H61+H63+H77+H78</f>
        <v>14347.800000000001</v>
      </c>
      <c r="I59" s="117">
        <f>I61+I63+I77</f>
        <v>3407.3999999999996</v>
      </c>
      <c r="J59" s="113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ht="11.25" customHeight="1">
      <c r="A60" s="111"/>
      <c r="B60" s="97" t="s">
        <v>253</v>
      </c>
      <c r="C60" s="106"/>
      <c r="D60" s="114"/>
      <c r="E60" s="110"/>
      <c r="F60" s="114"/>
      <c r="G60" s="110"/>
      <c r="H60" s="112"/>
      <c r="I60" s="112"/>
      <c r="J60" s="113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ht="11.25" customHeight="1">
      <c r="A61" s="169" t="s">
        <v>164</v>
      </c>
      <c r="B61" s="130" t="s">
        <v>500</v>
      </c>
      <c r="C61" s="131">
        <v>971</v>
      </c>
      <c r="D61" s="129" t="s">
        <v>120</v>
      </c>
      <c r="E61" s="129" t="s">
        <v>254</v>
      </c>
      <c r="F61" s="129" t="s">
        <v>441</v>
      </c>
      <c r="G61" s="129"/>
      <c r="H61" s="132">
        <v>11853.6</v>
      </c>
      <c r="I61" s="132">
        <v>2909.1</v>
      </c>
      <c r="J61" s="113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1:27" ht="11.25" customHeight="1">
      <c r="A62" s="170"/>
      <c r="B62" s="157" t="s">
        <v>501</v>
      </c>
      <c r="C62" s="158"/>
      <c r="D62" s="124"/>
      <c r="E62" s="124"/>
      <c r="F62" s="124"/>
      <c r="G62" s="124"/>
      <c r="H62" s="159"/>
      <c r="I62" s="159"/>
      <c r="J62" s="113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1:27" ht="12" customHeight="1">
      <c r="A63" s="124" t="s">
        <v>261</v>
      </c>
      <c r="B63" s="171" t="s">
        <v>507</v>
      </c>
      <c r="C63" s="158">
        <v>971</v>
      </c>
      <c r="D63" s="124" t="s">
        <v>120</v>
      </c>
      <c r="E63" s="152" t="s">
        <v>254</v>
      </c>
      <c r="F63" s="124" t="s">
        <v>442</v>
      </c>
      <c r="G63" s="127"/>
      <c r="H63" s="159">
        <v>2474.4</v>
      </c>
      <c r="I63" s="159">
        <v>494.7</v>
      </c>
      <c r="J63" s="113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1:27" ht="12" customHeight="1" hidden="1">
      <c r="A64" s="109" t="s">
        <v>164</v>
      </c>
      <c r="B64" s="147" t="s">
        <v>131</v>
      </c>
      <c r="C64" s="107">
        <v>971</v>
      </c>
      <c r="D64" s="118" t="s">
        <v>120</v>
      </c>
      <c r="E64" s="133" t="s">
        <v>254</v>
      </c>
      <c r="F64" s="148" t="s">
        <v>130</v>
      </c>
      <c r="G64" s="111" t="s">
        <v>132</v>
      </c>
      <c r="H64" s="112">
        <f>SUM(H65,H68,H73)</f>
        <v>10151.400000000001</v>
      </c>
      <c r="I64" s="112">
        <f>SUM(I65,I68,I73)</f>
        <v>10151.400000000001</v>
      </c>
      <c r="J64" s="113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1:27" ht="11.25" customHeight="1" hidden="1">
      <c r="A65" s="118" t="s">
        <v>165</v>
      </c>
      <c r="B65" s="162" t="s">
        <v>334</v>
      </c>
      <c r="C65" s="107">
        <v>971</v>
      </c>
      <c r="D65" s="118" t="s">
        <v>120</v>
      </c>
      <c r="E65" s="133" t="s">
        <v>254</v>
      </c>
      <c r="F65" s="148" t="s">
        <v>130</v>
      </c>
      <c r="G65" s="111" t="s">
        <v>139</v>
      </c>
      <c r="H65" s="128">
        <f>SUM(H66,H67)</f>
        <v>8319.1</v>
      </c>
      <c r="I65" s="128">
        <f>SUM(I66,I67)</f>
        <v>8319.1</v>
      </c>
      <c r="J65" s="113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1:27" ht="12" customHeight="1" hidden="1">
      <c r="A66" s="129" t="s">
        <v>166</v>
      </c>
      <c r="B66" s="163" t="s">
        <v>106</v>
      </c>
      <c r="C66" s="166">
        <v>971</v>
      </c>
      <c r="D66" s="129" t="s">
        <v>120</v>
      </c>
      <c r="E66" s="152" t="s">
        <v>254</v>
      </c>
      <c r="F66" s="161" t="s">
        <v>130</v>
      </c>
      <c r="G66" s="127" t="s">
        <v>133</v>
      </c>
      <c r="H66" s="154">
        <v>6406.1</v>
      </c>
      <c r="I66" s="154">
        <v>6406.1</v>
      </c>
      <c r="J66" s="164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:27" ht="12" customHeight="1" hidden="1">
      <c r="A67" s="129" t="s">
        <v>167</v>
      </c>
      <c r="B67" s="150" t="s">
        <v>331</v>
      </c>
      <c r="C67" s="131">
        <v>971</v>
      </c>
      <c r="D67" s="129" t="s">
        <v>120</v>
      </c>
      <c r="E67" s="152" t="s">
        <v>254</v>
      </c>
      <c r="F67" s="139" t="s">
        <v>130</v>
      </c>
      <c r="G67" s="153" t="s">
        <v>134</v>
      </c>
      <c r="H67" s="154">
        <v>1913</v>
      </c>
      <c r="I67" s="154">
        <v>1913</v>
      </c>
      <c r="J67" s="164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1:27" ht="12" customHeight="1" hidden="1">
      <c r="A68" s="118" t="s">
        <v>255</v>
      </c>
      <c r="B68" s="149" t="s">
        <v>335</v>
      </c>
      <c r="C68" s="172">
        <v>971</v>
      </c>
      <c r="D68" s="118" t="s">
        <v>120</v>
      </c>
      <c r="E68" s="133" t="s">
        <v>254</v>
      </c>
      <c r="F68" s="133" t="s">
        <v>130</v>
      </c>
      <c r="G68" s="121" t="s">
        <v>140</v>
      </c>
      <c r="H68" s="112">
        <f>SUM(H69,H70,H71,H72)</f>
        <v>1797.3000000000002</v>
      </c>
      <c r="I68" s="112">
        <f>SUM(I69,I70,I71,I72)</f>
        <v>1797.3000000000002</v>
      </c>
      <c r="J68" s="113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 ht="12" customHeight="1" hidden="1">
      <c r="A69" s="129" t="s">
        <v>256</v>
      </c>
      <c r="B69" s="150" t="s">
        <v>108</v>
      </c>
      <c r="C69" s="173">
        <v>971</v>
      </c>
      <c r="D69" s="129" t="s">
        <v>120</v>
      </c>
      <c r="E69" s="152" t="s">
        <v>254</v>
      </c>
      <c r="F69" s="152" t="s">
        <v>130</v>
      </c>
      <c r="G69" s="139" t="s">
        <v>141</v>
      </c>
      <c r="H69" s="159">
        <v>440.9</v>
      </c>
      <c r="I69" s="159">
        <v>440.9</v>
      </c>
      <c r="J69" s="164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ht="12" customHeight="1" hidden="1">
      <c r="A70" s="129" t="s">
        <v>257</v>
      </c>
      <c r="B70" s="150" t="s">
        <v>10</v>
      </c>
      <c r="C70" s="173">
        <v>971</v>
      </c>
      <c r="D70" s="129" t="s">
        <v>120</v>
      </c>
      <c r="E70" s="152" t="s">
        <v>254</v>
      </c>
      <c r="F70" s="152" t="s">
        <v>130</v>
      </c>
      <c r="G70" s="139" t="s">
        <v>160</v>
      </c>
      <c r="H70" s="159">
        <v>463.5</v>
      </c>
      <c r="I70" s="159">
        <v>463.5</v>
      </c>
      <c r="J70" s="164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12" customHeight="1" hidden="1">
      <c r="A71" s="129" t="s">
        <v>258</v>
      </c>
      <c r="B71" s="150" t="s">
        <v>332</v>
      </c>
      <c r="C71" s="173">
        <v>971</v>
      </c>
      <c r="D71" s="129" t="s">
        <v>120</v>
      </c>
      <c r="E71" s="152" t="s">
        <v>254</v>
      </c>
      <c r="F71" s="152" t="s">
        <v>130</v>
      </c>
      <c r="G71" s="139" t="s">
        <v>144</v>
      </c>
      <c r="H71" s="159">
        <v>346</v>
      </c>
      <c r="I71" s="159">
        <v>346</v>
      </c>
      <c r="J71" s="164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2" customHeight="1" hidden="1">
      <c r="A72" s="129" t="s">
        <v>259</v>
      </c>
      <c r="B72" s="150" t="s">
        <v>333</v>
      </c>
      <c r="C72" s="173">
        <v>971</v>
      </c>
      <c r="D72" s="129" t="s">
        <v>120</v>
      </c>
      <c r="E72" s="152" t="s">
        <v>254</v>
      </c>
      <c r="F72" s="152" t="s">
        <v>130</v>
      </c>
      <c r="G72" s="139" t="s">
        <v>145</v>
      </c>
      <c r="H72" s="159">
        <v>546.9</v>
      </c>
      <c r="I72" s="159">
        <v>546.9</v>
      </c>
      <c r="J72" s="164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ht="12.75" customHeight="1" hidden="1">
      <c r="A73" s="133" t="s">
        <v>260</v>
      </c>
      <c r="B73" s="149" t="s">
        <v>111</v>
      </c>
      <c r="C73" s="172">
        <v>971</v>
      </c>
      <c r="D73" s="118" t="s">
        <v>120</v>
      </c>
      <c r="E73" s="133" t="s">
        <v>254</v>
      </c>
      <c r="F73" s="133" t="s">
        <v>130</v>
      </c>
      <c r="G73" s="121" t="s">
        <v>146</v>
      </c>
      <c r="H73" s="112">
        <v>35</v>
      </c>
      <c r="I73" s="112">
        <v>35</v>
      </c>
      <c r="J73" s="113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 ht="12.75" customHeight="1" hidden="1">
      <c r="A74" s="114" t="s">
        <v>261</v>
      </c>
      <c r="B74" s="149" t="s">
        <v>147</v>
      </c>
      <c r="C74" s="172">
        <v>971</v>
      </c>
      <c r="D74" s="118" t="s">
        <v>120</v>
      </c>
      <c r="E74" s="133" t="s">
        <v>254</v>
      </c>
      <c r="F74" s="133" t="s">
        <v>130</v>
      </c>
      <c r="G74" s="121" t="s">
        <v>148</v>
      </c>
      <c r="H74" s="112">
        <f>SUM(H75,H76)</f>
        <v>560</v>
      </c>
      <c r="I74" s="112">
        <f>SUM(I75,I76)</f>
        <v>560</v>
      </c>
      <c r="J74" s="113"/>
      <c r="K74" s="68"/>
      <c r="L74" s="68"/>
      <c r="M74" s="68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ht="12.75" customHeight="1" hidden="1">
      <c r="A75" s="129" t="s">
        <v>262</v>
      </c>
      <c r="B75" s="150" t="s">
        <v>149</v>
      </c>
      <c r="C75" s="173">
        <v>971</v>
      </c>
      <c r="D75" s="129" t="s">
        <v>120</v>
      </c>
      <c r="E75" s="152" t="s">
        <v>254</v>
      </c>
      <c r="F75" s="152" t="s">
        <v>130</v>
      </c>
      <c r="G75" s="139" t="s">
        <v>150</v>
      </c>
      <c r="H75" s="159">
        <v>260</v>
      </c>
      <c r="I75" s="159">
        <v>260</v>
      </c>
      <c r="J75" s="164"/>
      <c r="K75" s="68"/>
      <c r="L75" s="68"/>
      <c r="M75" s="68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ht="12.75" customHeight="1" hidden="1">
      <c r="A76" s="129" t="s">
        <v>263</v>
      </c>
      <c r="B76" s="150" t="s">
        <v>151</v>
      </c>
      <c r="C76" s="173">
        <v>971</v>
      </c>
      <c r="D76" s="129" t="s">
        <v>120</v>
      </c>
      <c r="E76" s="129" t="s">
        <v>254</v>
      </c>
      <c r="F76" s="129" t="s">
        <v>130</v>
      </c>
      <c r="G76" s="139" t="s">
        <v>152</v>
      </c>
      <c r="H76" s="132">
        <v>300</v>
      </c>
      <c r="I76" s="132">
        <v>300</v>
      </c>
      <c r="J76" s="164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ht="12.75" customHeight="1">
      <c r="A77" s="152" t="s">
        <v>440</v>
      </c>
      <c r="B77" s="160" t="s">
        <v>504</v>
      </c>
      <c r="C77" s="158">
        <v>971</v>
      </c>
      <c r="D77" s="124" t="s">
        <v>120</v>
      </c>
      <c r="E77" s="152" t="s">
        <v>254</v>
      </c>
      <c r="F77" s="152" t="s">
        <v>505</v>
      </c>
      <c r="G77" s="127"/>
      <c r="H77" s="159">
        <v>19.7</v>
      </c>
      <c r="I77" s="159">
        <v>3.6</v>
      </c>
      <c r="J77" s="164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ht="12.75" customHeight="1">
      <c r="A78" s="152" t="s">
        <v>508</v>
      </c>
      <c r="B78" s="160" t="s">
        <v>444</v>
      </c>
      <c r="C78" s="158">
        <v>971</v>
      </c>
      <c r="D78" s="126" t="s">
        <v>120</v>
      </c>
      <c r="E78" s="152" t="s">
        <v>254</v>
      </c>
      <c r="F78" s="161" t="s">
        <v>443</v>
      </c>
      <c r="G78" s="127"/>
      <c r="H78" s="159">
        <v>0.1</v>
      </c>
      <c r="I78" s="174">
        <v>0.007</v>
      </c>
      <c r="J78" s="164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ht="11.25" customHeight="1">
      <c r="A79" s="116" t="s">
        <v>264</v>
      </c>
      <c r="B79" s="97" t="s">
        <v>510</v>
      </c>
      <c r="C79" s="135">
        <v>971</v>
      </c>
      <c r="D79" s="115" t="s">
        <v>120</v>
      </c>
      <c r="E79" s="114" t="s">
        <v>509</v>
      </c>
      <c r="F79" s="115"/>
      <c r="G79" s="116"/>
      <c r="H79" s="117">
        <f>SUM(H81)</f>
        <v>5.3</v>
      </c>
      <c r="I79" s="117">
        <f>SUM(I81)</f>
        <v>0</v>
      </c>
      <c r="J79" s="113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27" ht="12" customHeight="1">
      <c r="A80" s="116"/>
      <c r="B80" s="97" t="s">
        <v>511</v>
      </c>
      <c r="C80" s="135"/>
      <c r="D80" s="115"/>
      <c r="E80" s="114"/>
      <c r="F80" s="115"/>
      <c r="G80" s="116"/>
      <c r="H80" s="117"/>
      <c r="I80" s="117"/>
      <c r="J80" s="113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 ht="11.25" customHeight="1">
      <c r="A81" s="140" t="s">
        <v>264</v>
      </c>
      <c r="B81" s="130" t="s">
        <v>507</v>
      </c>
      <c r="C81" s="175">
        <v>971</v>
      </c>
      <c r="D81" s="139" t="s">
        <v>120</v>
      </c>
      <c r="E81" s="129" t="s">
        <v>509</v>
      </c>
      <c r="F81" s="139" t="s">
        <v>442</v>
      </c>
      <c r="G81" s="140"/>
      <c r="H81" s="132">
        <v>5.3</v>
      </c>
      <c r="I81" s="132">
        <v>0</v>
      </c>
      <c r="J81" s="113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27" ht="12" customHeight="1" hidden="1">
      <c r="A82" s="133" t="s">
        <v>265</v>
      </c>
      <c r="B82" s="149" t="s">
        <v>147</v>
      </c>
      <c r="C82" s="107">
        <v>971</v>
      </c>
      <c r="D82" s="118" t="s">
        <v>120</v>
      </c>
      <c r="E82" s="133" t="s">
        <v>266</v>
      </c>
      <c r="F82" s="133" t="s">
        <v>161</v>
      </c>
      <c r="G82" s="121" t="s">
        <v>148</v>
      </c>
      <c r="H82" s="112">
        <f>SUM(H83)</f>
        <v>63.6</v>
      </c>
      <c r="I82" s="112">
        <f>SUM(I83)</f>
        <v>63.6</v>
      </c>
      <c r="J82" s="113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27" s="8" customFormat="1" ht="12" customHeight="1" hidden="1" thickBot="1">
      <c r="A83" s="176" t="s">
        <v>267</v>
      </c>
      <c r="B83" s="177" t="s">
        <v>151</v>
      </c>
      <c r="C83" s="178">
        <v>971</v>
      </c>
      <c r="D83" s="176" t="s">
        <v>120</v>
      </c>
      <c r="E83" s="176" t="s">
        <v>266</v>
      </c>
      <c r="F83" s="176" t="s">
        <v>161</v>
      </c>
      <c r="G83" s="179" t="s">
        <v>152</v>
      </c>
      <c r="H83" s="180">
        <v>63.6</v>
      </c>
      <c r="I83" s="180">
        <v>63.6</v>
      </c>
      <c r="J83" s="164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</row>
    <row r="84" spans="1:27" s="8" customFormat="1" ht="11.25" customHeight="1" hidden="1" thickTop="1">
      <c r="A84" s="73"/>
      <c r="B84" s="181"/>
      <c r="C84" s="182"/>
      <c r="D84" s="73"/>
      <c r="E84" s="73"/>
      <c r="F84" s="73"/>
      <c r="G84" s="73"/>
      <c r="H84" s="183"/>
      <c r="I84" s="183"/>
      <c r="J84" s="164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</row>
    <row r="85" spans="1:27" s="8" customFormat="1" ht="11.25" customHeight="1" hidden="1" thickBot="1">
      <c r="A85" s="84"/>
      <c r="B85" s="89"/>
      <c r="C85" s="184"/>
      <c r="D85" s="86"/>
      <c r="E85" s="86"/>
      <c r="F85" s="87"/>
      <c r="G85" s="83"/>
      <c r="H85" s="185" t="s">
        <v>234</v>
      </c>
      <c r="I85" s="185" t="s">
        <v>234</v>
      </c>
      <c r="J85" s="113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</row>
    <row r="86" spans="1:27" s="8" customFormat="1" ht="12.75" customHeight="1" hidden="1">
      <c r="A86" s="90" t="s">
        <v>23</v>
      </c>
      <c r="B86" s="91" t="s">
        <v>0</v>
      </c>
      <c r="C86" s="92" t="s">
        <v>99</v>
      </c>
      <c r="D86" s="91" t="s">
        <v>99</v>
      </c>
      <c r="E86" s="92" t="s">
        <v>99</v>
      </c>
      <c r="F86" s="93" t="s">
        <v>99</v>
      </c>
      <c r="G86" s="91"/>
      <c r="H86" s="91" t="s">
        <v>345</v>
      </c>
      <c r="I86" s="91" t="s">
        <v>345</v>
      </c>
      <c r="J86" s="113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spans="1:27" s="8" customFormat="1" ht="10.5" customHeight="1" hidden="1">
      <c r="A87" s="95" t="s">
        <v>24</v>
      </c>
      <c r="B87" s="96"/>
      <c r="C87" s="94" t="s">
        <v>105</v>
      </c>
      <c r="D87" s="97" t="s">
        <v>413</v>
      </c>
      <c r="E87" s="94" t="s">
        <v>121</v>
      </c>
      <c r="F87" s="98" t="s">
        <v>100</v>
      </c>
      <c r="G87" s="97" t="s">
        <v>410</v>
      </c>
      <c r="H87" s="97" t="s">
        <v>542</v>
      </c>
      <c r="I87" s="97" t="s">
        <v>542</v>
      </c>
      <c r="J87" s="113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</row>
    <row r="88" spans="1:27" s="8" customFormat="1" ht="0.75" customHeight="1">
      <c r="A88" s="186"/>
      <c r="B88" s="187"/>
      <c r="C88" s="181"/>
      <c r="D88" s="97" t="s">
        <v>414</v>
      </c>
      <c r="E88" s="94" t="s">
        <v>1</v>
      </c>
      <c r="F88" s="98" t="s">
        <v>101</v>
      </c>
      <c r="G88" s="97"/>
      <c r="H88" s="97" t="s">
        <v>297</v>
      </c>
      <c r="I88" s="97" t="s">
        <v>297</v>
      </c>
      <c r="J88" s="113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</row>
    <row r="89" spans="1:27" s="8" customFormat="1" ht="11.25" customHeight="1">
      <c r="A89" s="133"/>
      <c r="B89" s="133" t="s">
        <v>494</v>
      </c>
      <c r="C89" s="133" t="s">
        <v>495</v>
      </c>
      <c r="D89" s="133"/>
      <c r="E89" s="133"/>
      <c r="F89" s="133"/>
      <c r="G89" s="188"/>
      <c r="H89" s="189">
        <f>H90</f>
        <v>3200</v>
      </c>
      <c r="I89" s="189">
        <v>0</v>
      </c>
      <c r="J89" s="113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spans="1:27" s="8" customFormat="1" ht="14.25" customHeight="1">
      <c r="A90" s="133" t="s">
        <v>336</v>
      </c>
      <c r="B90" s="133" t="s">
        <v>496</v>
      </c>
      <c r="C90" s="133" t="s">
        <v>495</v>
      </c>
      <c r="D90" s="133" t="s">
        <v>497</v>
      </c>
      <c r="E90" s="133"/>
      <c r="F90" s="133"/>
      <c r="G90" s="188"/>
      <c r="H90" s="189">
        <f>H91</f>
        <v>3200</v>
      </c>
      <c r="I90" s="189">
        <v>0</v>
      </c>
      <c r="J90" s="113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s="8" customFormat="1" ht="14.25" customHeight="1">
      <c r="A91" s="133" t="s">
        <v>337</v>
      </c>
      <c r="B91" s="133" t="s">
        <v>498</v>
      </c>
      <c r="C91" s="133" t="s">
        <v>495</v>
      </c>
      <c r="D91" s="133" t="s">
        <v>497</v>
      </c>
      <c r="E91" s="133" t="s">
        <v>499</v>
      </c>
      <c r="F91" s="133"/>
      <c r="G91" s="188"/>
      <c r="H91" s="189">
        <f>H92</f>
        <v>3200</v>
      </c>
      <c r="I91" s="189">
        <v>0</v>
      </c>
      <c r="J91" s="113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s="8" customFormat="1" ht="13.5" customHeight="1">
      <c r="A92" s="152" t="s">
        <v>337</v>
      </c>
      <c r="B92" s="190" t="s">
        <v>507</v>
      </c>
      <c r="C92" s="152" t="s">
        <v>495</v>
      </c>
      <c r="D92" s="133" t="s">
        <v>497</v>
      </c>
      <c r="E92" s="133" t="s">
        <v>499</v>
      </c>
      <c r="F92" s="133" t="s">
        <v>442</v>
      </c>
      <c r="G92" s="188"/>
      <c r="H92" s="189">
        <v>3200</v>
      </c>
      <c r="I92" s="189">
        <v>0</v>
      </c>
      <c r="J92" s="113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spans="1:27" s="8" customFormat="1" ht="12.75" customHeight="1">
      <c r="A93" s="109" t="s">
        <v>168</v>
      </c>
      <c r="B93" s="106" t="s">
        <v>169</v>
      </c>
      <c r="C93" s="191">
        <v>971</v>
      </c>
      <c r="D93" s="109" t="s">
        <v>346</v>
      </c>
      <c r="E93" s="115"/>
      <c r="F93" s="114"/>
      <c r="G93" s="115"/>
      <c r="H93" s="112">
        <f>SUM(H94)</f>
        <v>200</v>
      </c>
      <c r="I93" s="112">
        <f>SUM(I94)</f>
        <v>0</v>
      </c>
      <c r="J93" s="113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spans="1:27" s="8" customFormat="1" ht="12.75" customHeight="1">
      <c r="A94" s="133" t="s">
        <v>170</v>
      </c>
      <c r="B94" s="155" t="s">
        <v>171</v>
      </c>
      <c r="C94" s="172">
        <v>971</v>
      </c>
      <c r="D94" s="133" t="s">
        <v>346</v>
      </c>
      <c r="E94" s="121" t="s">
        <v>268</v>
      </c>
      <c r="F94" s="118"/>
      <c r="G94" s="121"/>
      <c r="H94" s="128">
        <f>SUM(H95)</f>
        <v>200</v>
      </c>
      <c r="I94" s="128">
        <v>0</v>
      </c>
      <c r="J94" s="113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spans="1:27" s="8" customFormat="1" ht="11.25" customHeight="1">
      <c r="A95" s="152" t="s">
        <v>172</v>
      </c>
      <c r="B95" s="168" t="s">
        <v>512</v>
      </c>
      <c r="C95" s="151">
        <v>971</v>
      </c>
      <c r="D95" s="152" t="s">
        <v>346</v>
      </c>
      <c r="E95" s="161" t="s">
        <v>268</v>
      </c>
      <c r="F95" s="152" t="s">
        <v>423</v>
      </c>
      <c r="G95" s="161" t="s">
        <v>146</v>
      </c>
      <c r="H95" s="154">
        <v>200</v>
      </c>
      <c r="I95" s="154">
        <v>0</v>
      </c>
      <c r="J95" s="164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spans="1:27" s="8" customFormat="1" ht="12.75" customHeight="1">
      <c r="A96" s="109" t="s">
        <v>516</v>
      </c>
      <c r="B96" s="106" t="s">
        <v>174</v>
      </c>
      <c r="C96" s="191">
        <v>971</v>
      </c>
      <c r="D96" s="109" t="s">
        <v>347</v>
      </c>
      <c r="E96" s="115"/>
      <c r="F96" s="114"/>
      <c r="G96" s="115"/>
      <c r="H96" s="112">
        <f>H97+H106+H108</f>
        <v>1840</v>
      </c>
      <c r="I96" s="112">
        <f>I97+I106+I108</f>
        <v>18</v>
      </c>
      <c r="J96" s="113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spans="1:27" s="8" customFormat="1" ht="12" customHeight="1">
      <c r="A97" s="122" t="s">
        <v>517</v>
      </c>
      <c r="B97" s="120" t="s">
        <v>489</v>
      </c>
      <c r="C97" s="119">
        <v>971</v>
      </c>
      <c r="D97" s="118" t="s">
        <v>347</v>
      </c>
      <c r="E97" s="121" t="s">
        <v>269</v>
      </c>
      <c r="F97" s="118"/>
      <c r="G97" s="121"/>
      <c r="H97" s="123">
        <v>500</v>
      </c>
      <c r="I97" s="123">
        <f>SUM(I101)</f>
        <v>0</v>
      </c>
      <c r="J97" s="113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1:27" s="8" customFormat="1" ht="10.5" customHeight="1">
      <c r="A98" s="116"/>
      <c r="B98" s="97" t="s">
        <v>490</v>
      </c>
      <c r="C98" s="94"/>
      <c r="D98" s="114"/>
      <c r="E98" s="115"/>
      <c r="F98" s="114"/>
      <c r="G98" s="115"/>
      <c r="H98" s="167"/>
      <c r="I98" s="167"/>
      <c r="J98" s="164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spans="1:27" s="8" customFormat="1" ht="9" customHeight="1">
      <c r="A99" s="116"/>
      <c r="B99" s="97" t="s">
        <v>491</v>
      </c>
      <c r="C99" s="182"/>
      <c r="D99" s="138"/>
      <c r="E99" s="73"/>
      <c r="F99" s="138"/>
      <c r="G99" s="73"/>
      <c r="H99" s="159"/>
      <c r="I99" s="159"/>
      <c r="J99" s="164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spans="1:27" s="8" customFormat="1" ht="9.75" customHeight="1" hidden="1">
      <c r="A100" s="127"/>
      <c r="B100" s="107"/>
      <c r="C100" s="192"/>
      <c r="D100" s="124"/>
      <c r="E100" s="126"/>
      <c r="F100" s="124"/>
      <c r="G100" s="126"/>
      <c r="H100" s="159"/>
      <c r="I100" s="159"/>
      <c r="J100" s="164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s="8" customFormat="1" ht="12" customHeight="1">
      <c r="A101" s="129" t="s">
        <v>517</v>
      </c>
      <c r="B101" s="130" t="s">
        <v>544</v>
      </c>
      <c r="C101" s="131">
        <v>971</v>
      </c>
      <c r="D101" s="129" t="s">
        <v>347</v>
      </c>
      <c r="E101" s="129" t="s">
        <v>269</v>
      </c>
      <c r="F101" s="129" t="s">
        <v>424</v>
      </c>
      <c r="G101" s="129"/>
      <c r="H101" s="132">
        <v>500</v>
      </c>
      <c r="I101" s="132">
        <v>0</v>
      </c>
      <c r="J101" s="113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s="8" customFormat="1" ht="12.75" customHeight="1" hidden="1">
      <c r="A102" s="114" t="s">
        <v>172</v>
      </c>
      <c r="B102" s="96" t="s">
        <v>335</v>
      </c>
      <c r="C102" s="97">
        <v>971</v>
      </c>
      <c r="D102" s="114" t="s">
        <v>347</v>
      </c>
      <c r="E102" s="114" t="s">
        <v>269</v>
      </c>
      <c r="F102" s="114" t="s">
        <v>130</v>
      </c>
      <c r="G102" s="114" t="s">
        <v>140</v>
      </c>
      <c r="H102" s="117">
        <f>SUM(H103)</f>
        <v>1000</v>
      </c>
      <c r="I102" s="117">
        <f>SUM(I103)</f>
        <v>1000</v>
      </c>
      <c r="J102" s="113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s="8" customFormat="1" ht="11.25" customHeight="1" hidden="1">
      <c r="A103" s="114" t="s">
        <v>172</v>
      </c>
      <c r="B103" s="96" t="s">
        <v>333</v>
      </c>
      <c r="C103" s="97">
        <v>971</v>
      </c>
      <c r="D103" s="114" t="s">
        <v>347</v>
      </c>
      <c r="E103" s="114" t="s">
        <v>269</v>
      </c>
      <c r="F103" s="114" t="s">
        <v>130</v>
      </c>
      <c r="G103" s="114" t="s">
        <v>145</v>
      </c>
      <c r="H103" s="117">
        <f>SUM(H104)</f>
        <v>1000</v>
      </c>
      <c r="I103" s="117">
        <f>SUM(I104)</f>
        <v>1000</v>
      </c>
      <c r="J103" s="113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s="8" customFormat="1" ht="12.75" customHeight="1" hidden="1">
      <c r="A104" s="138" t="s">
        <v>338</v>
      </c>
      <c r="B104" s="187" t="s">
        <v>349</v>
      </c>
      <c r="C104" s="166">
        <v>971</v>
      </c>
      <c r="D104" s="138" t="s">
        <v>347</v>
      </c>
      <c r="E104" s="138" t="s">
        <v>269</v>
      </c>
      <c r="F104" s="138" t="s">
        <v>130</v>
      </c>
      <c r="G104" s="138" t="s">
        <v>145</v>
      </c>
      <c r="H104" s="167">
        <v>1000</v>
      </c>
      <c r="I104" s="167">
        <v>1000</v>
      </c>
      <c r="J104" s="164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s="8" customFormat="1" ht="10.5" customHeight="1" hidden="1">
      <c r="A105" s="124"/>
      <c r="B105" s="125" t="s">
        <v>543</v>
      </c>
      <c r="C105" s="158"/>
      <c r="D105" s="124"/>
      <c r="E105" s="124"/>
      <c r="F105" s="124"/>
      <c r="G105" s="124"/>
      <c r="H105" s="159"/>
      <c r="I105" s="159"/>
      <c r="J105" s="164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s="8" customFormat="1" ht="12.75" customHeight="1">
      <c r="A106" s="116" t="s">
        <v>518</v>
      </c>
      <c r="B106" s="97" t="s">
        <v>435</v>
      </c>
      <c r="C106" s="94">
        <v>971</v>
      </c>
      <c r="D106" s="109" t="s">
        <v>347</v>
      </c>
      <c r="E106" s="110" t="s">
        <v>434</v>
      </c>
      <c r="F106" s="109"/>
      <c r="G106" s="110"/>
      <c r="H106" s="112">
        <v>1280</v>
      </c>
      <c r="I106" s="112">
        <v>0</v>
      </c>
      <c r="J106" s="164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s="8" customFormat="1" ht="12.75" customHeight="1">
      <c r="A107" s="152" t="s">
        <v>518</v>
      </c>
      <c r="B107" s="160" t="s">
        <v>507</v>
      </c>
      <c r="C107" s="151">
        <v>971</v>
      </c>
      <c r="D107" s="152" t="s">
        <v>347</v>
      </c>
      <c r="E107" s="161" t="s">
        <v>434</v>
      </c>
      <c r="F107" s="152" t="s">
        <v>442</v>
      </c>
      <c r="G107" s="161"/>
      <c r="H107" s="159">
        <v>1280</v>
      </c>
      <c r="I107" s="159">
        <v>0</v>
      </c>
      <c r="J107" s="164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s="8" customFormat="1" ht="24.75" customHeight="1">
      <c r="A108" s="111" t="s">
        <v>519</v>
      </c>
      <c r="B108" s="193" t="s">
        <v>436</v>
      </c>
      <c r="C108" s="94">
        <v>971</v>
      </c>
      <c r="D108" s="133" t="s">
        <v>347</v>
      </c>
      <c r="E108" s="148" t="s">
        <v>437</v>
      </c>
      <c r="F108" s="133"/>
      <c r="G108" s="148"/>
      <c r="H108" s="112">
        <f>H109</f>
        <v>60</v>
      </c>
      <c r="I108" s="112">
        <f>I109</f>
        <v>18</v>
      </c>
      <c r="J108" s="164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s="8" customFormat="1" ht="12" customHeight="1">
      <c r="A109" s="311" t="s">
        <v>519</v>
      </c>
      <c r="B109" s="295" t="s">
        <v>444</v>
      </c>
      <c r="C109" s="294">
        <v>971</v>
      </c>
      <c r="D109" s="291" t="s">
        <v>347</v>
      </c>
      <c r="E109" s="291" t="s">
        <v>437</v>
      </c>
      <c r="F109" s="291" t="s">
        <v>443</v>
      </c>
      <c r="G109" s="148"/>
      <c r="H109" s="317">
        <v>60</v>
      </c>
      <c r="I109" s="317">
        <v>18</v>
      </c>
      <c r="J109" s="164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s="8" customFormat="1" ht="0.75" customHeight="1">
      <c r="A110" s="312"/>
      <c r="B110" s="296"/>
      <c r="C110" s="292"/>
      <c r="D110" s="292"/>
      <c r="E110" s="292"/>
      <c r="F110" s="292"/>
      <c r="G110" s="126"/>
      <c r="H110" s="292"/>
      <c r="I110" s="292"/>
      <c r="J110" s="164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s="8" customFormat="1" ht="12.75" customHeight="1" hidden="1">
      <c r="A111" s="124" t="s">
        <v>363</v>
      </c>
      <c r="B111" s="168" t="s">
        <v>300</v>
      </c>
      <c r="C111" s="158">
        <v>971</v>
      </c>
      <c r="D111" s="152" t="s">
        <v>347</v>
      </c>
      <c r="E111" s="161" t="s">
        <v>362</v>
      </c>
      <c r="F111" s="124" t="s">
        <v>173</v>
      </c>
      <c r="G111" s="126" t="s">
        <v>146</v>
      </c>
      <c r="H111" s="132">
        <f>SUM(H112)</f>
        <v>60</v>
      </c>
      <c r="I111" s="132">
        <f>SUM(I112)</f>
        <v>60</v>
      </c>
      <c r="J111" s="164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spans="1:27" s="8" customFormat="1" ht="12.75" customHeight="1" hidden="1">
      <c r="A112" s="124" t="s">
        <v>364</v>
      </c>
      <c r="B112" s="194" t="s">
        <v>365</v>
      </c>
      <c r="C112" s="192">
        <v>971</v>
      </c>
      <c r="D112" s="152" t="s">
        <v>347</v>
      </c>
      <c r="E112" s="161" t="s">
        <v>362</v>
      </c>
      <c r="F112" s="152" t="s">
        <v>173</v>
      </c>
      <c r="G112" s="161" t="s">
        <v>146</v>
      </c>
      <c r="H112" s="154">
        <v>60</v>
      </c>
      <c r="I112" s="154">
        <v>60</v>
      </c>
      <c r="J112" s="164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spans="1:27" s="8" customFormat="1" ht="15" customHeight="1">
      <c r="A113" s="114" t="s">
        <v>175</v>
      </c>
      <c r="B113" s="94" t="s">
        <v>348</v>
      </c>
      <c r="C113" s="97">
        <v>971</v>
      </c>
      <c r="D113" s="115" t="s">
        <v>112</v>
      </c>
      <c r="E113" s="116"/>
      <c r="F113" s="114"/>
      <c r="G113" s="115"/>
      <c r="H113" s="117">
        <f>SUM(H114)</f>
        <v>40</v>
      </c>
      <c r="I113" s="117">
        <f>SUM(I114)</f>
        <v>0</v>
      </c>
      <c r="J113" s="113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ht="12" customHeight="1">
      <c r="A114" s="122" t="s">
        <v>176</v>
      </c>
      <c r="B114" s="120" t="s">
        <v>329</v>
      </c>
      <c r="C114" s="119">
        <v>971</v>
      </c>
      <c r="D114" s="118" t="s">
        <v>113</v>
      </c>
      <c r="E114" s="121"/>
      <c r="F114" s="118"/>
      <c r="G114" s="121"/>
      <c r="H114" s="123">
        <f>SUM(H116,H124)</f>
        <v>40</v>
      </c>
      <c r="I114" s="123">
        <f>SUM(I116,I124)</f>
        <v>0</v>
      </c>
      <c r="J114" s="113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</row>
    <row r="115" spans="1:27" ht="10.5" customHeight="1">
      <c r="A115" s="127"/>
      <c r="B115" s="107" t="s">
        <v>330</v>
      </c>
      <c r="C115" s="192"/>
      <c r="D115" s="124"/>
      <c r="E115" s="126"/>
      <c r="F115" s="124"/>
      <c r="G115" s="126"/>
      <c r="H115" s="112"/>
      <c r="I115" s="112"/>
      <c r="J115" s="113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</row>
    <row r="116" spans="1:27" ht="11.25" customHeight="1">
      <c r="A116" s="116" t="s">
        <v>177</v>
      </c>
      <c r="B116" s="97" t="s">
        <v>270</v>
      </c>
      <c r="C116" s="94">
        <v>971</v>
      </c>
      <c r="D116" s="114" t="s">
        <v>113</v>
      </c>
      <c r="E116" s="115" t="s">
        <v>272</v>
      </c>
      <c r="F116" s="114"/>
      <c r="G116" s="115"/>
      <c r="H116" s="117">
        <f>SUM(H118)</f>
        <v>40</v>
      </c>
      <c r="I116" s="117">
        <f>SUM(I118)</f>
        <v>0</v>
      </c>
      <c r="J116" s="113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</row>
    <row r="117" spans="1:27" ht="10.5" customHeight="1">
      <c r="A117" s="116"/>
      <c r="B117" s="97" t="s">
        <v>271</v>
      </c>
      <c r="C117" s="94"/>
      <c r="D117" s="114"/>
      <c r="E117" s="115"/>
      <c r="F117" s="114"/>
      <c r="G117" s="115"/>
      <c r="H117" s="117"/>
      <c r="I117" s="117"/>
      <c r="J117" s="113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</row>
    <row r="118" spans="1:27" ht="12.75" customHeight="1">
      <c r="A118" s="153" t="s">
        <v>177</v>
      </c>
      <c r="B118" s="195" t="s">
        <v>507</v>
      </c>
      <c r="C118" s="196">
        <v>971</v>
      </c>
      <c r="D118" s="152" t="s">
        <v>113</v>
      </c>
      <c r="E118" s="161" t="s">
        <v>272</v>
      </c>
      <c r="F118" s="152" t="s">
        <v>442</v>
      </c>
      <c r="G118" s="161"/>
      <c r="H118" s="154">
        <v>40</v>
      </c>
      <c r="I118" s="154">
        <v>0</v>
      </c>
      <c r="J118" s="113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</row>
    <row r="119" spans="1:27" ht="12.75" customHeight="1" hidden="1">
      <c r="A119" s="114" t="s">
        <v>178</v>
      </c>
      <c r="B119" s="197" t="s">
        <v>147</v>
      </c>
      <c r="C119" s="198">
        <v>971</v>
      </c>
      <c r="D119" s="109" t="s">
        <v>113</v>
      </c>
      <c r="E119" s="121" t="s">
        <v>272</v>
      </c>
      <c r="F119" s="133" t="s">
        <v>130</v>
      </c>
      <c r="G119" s="110" t="s">
        <v>148</v>
      </c>
      <c r="H119" s="123">
        <f>SUM(H120,H122)</f>
        <v>45</v>
      </c>
      <c r="I119" s="123">
        <f>SUM(I120,I122)</f>
        <v>45</v>
      </c>
      <c r="J119" s="113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</row>
    <row r="120" spans="1:27" ht="12.75" customHeight="1" hidden="1">
      <c r="A120" s="133" t="s">
        <v>179</v>
      </c>
      <c r="B120" s="162" t="s">
        <v>149</v>
      </c>
      <c r="C120" s="120">
        <v>971</v>
      </c>
      <c r="D120" s="121" t="s">
        <v>113</v>
      </c>
      <c r="E120" s="133" t="s">
        <v>272</v>
      </c>
      <c r="F120" s="133" t="s">
        <v>130</v>
      </c>
      <c r="G120" s="122" t="s">
        <v>150</v>
      </c>
      <c r="H120" s="128">
        <f>SUM(H121)</f>
        <v>30</v>
      </c>
      <c r="I120" s="128">
        <f>SUM(I121)</f>
        <v>30</v>
      </c>
      <c r="J120" s="113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</row>
    <row r="121" spans="1:27" ht="12.75" customHeight="1" hidden="1">
      <c r="A121" s="152" t="s">
        <v>179</v>
      </c>
      <c r="B121" s="199" t="s">
        <v>351</v>
      </c>
      <c r="C121" s="200">
        <v>971</v>
      </c>
      <c r="D121" s="152" t="s">
        <v>113</v>
      </c>
      <c r="E121" s="201" t="s">
        <v>272</v>
      </c>
      <c r="F121" s="129" t="s">
        <v>130</v>
      </c>
      <c r="G121" s="139" t="s">
        <v>150</v>
      </c>
      <c r="H121" s="159">
        <v>30</v>
      </c>
      <c r="I121" s="159">
        <v>30</v>
      </c>
      <c r="J121" s="113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</row>
    <row r="122" spans="1:27" ht="12.75" customHeight="1" hidden="1">
      <c r="A122" s="133" t="s">
        <v>326</v>
      </c>
      <c r="B122" s="162" t="s">
        <v>151</v>
      </c>
      <c r="C122" s="188">
        <v>971</v>
      </c>
      <c r="D122" s="114" t="s">
        <v>113</v>
      </c>
      <c r="E122" s="110" t="s">
        <v>272</v>
      </c>
      <c r="F122" s="133" t="s">
        <v>130</v>
      </c>
      <c r="G122" s="121" t="s">
        <v>152</v>
      </c>
      <c r="H122" s="112">
        <f>SUM(H123)</f>
        <v>15</v>
      </c>
      <c r="I122" s="112">
        <f>SUM(I123)</f>
        <v>15</v>
      </c>
      <c r="J122" s="113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</row>
    <row r="123" spans="1:27" ht="12.75" customHeight="1" hidden="1">
      <c r="A123" s="152" t="s">
        <v>326</v>
      </c>
      <c r="B123" s="202" t="s">
        <v>351</v>
      </c>
      <c r="C123" s="196">
        <v>971</v>
      </c>
      <c r="D123" s="152" t="s">
        <v>113</v>
      </c>
      <c r="E123" s="161" t="s">
        <v>272</v>
      </c>
      <c r="F123" s="152" t="s">
        <v>130</v>
      </c>
      <c r="G123" s="161" t="s">
        <v>152</v>
      </c>
      <c r="H123" s="154">
        <v>15</v>
      </c>
      <c r="I123" s="154">
        <v>15</v>
      </c>
      <c r="J123" s="113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</row>
    <row r="124" spans="1:27" ht="11.25" customHeight="1" hidden="1">
      <c r="A124" s="122" t="s">
        <v>273</v>
      </c>
      <c r="B124" s="120" t="s">
        <v>367</v>
      </c>
      <c r="C124" s="119">
        <v>971</v>
      </c>
      <c r="D124" s="118" t="s">
        <v>113</v>
      </c>
      <c r="E124" s="121" t="s">
        <v>366</v>
      </c>
      <c r="F124" s="118"/>
      <c r="G124" s="121"/>
      <c r="H124" s="123">
        <f>SUM(H127)</f>
        <v>0</v>
      </c>
      <c r="I124" s="123">
        <f>SUM(I127)</f>
        <v>0</v>
      </c>
      <c r="J124" s="113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</row>
    <row r="125" spans="1:27" ht="10.5" customHeight="1" hidden="1">
      <c r="A125" s="116"/>
      <c r="B125" s="97" t="s">
        <v>369</v>
      </c>
      <c r="C125" s="94"/>
      <c r="D125" s="114"/>
      <c r="E125" s="115"/>
      <c r="F125" s="114"/>
      <c r="G125" s="115"/>
      <c r="H125" s="117"/>
      <c r="I125" s="117"/>
      <c r="J125" s="113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</row>
    <row r="126" spans="1:27" ht="10.5" customHeight="1" hidden="1">
      <c r="A126" s="127"/>
      <c r="B126" s="97" t="s">
        <v>368</v>
      </c>
      <c r="C126" s="192"/>
      <c r="D126" s="124"/>
      <c r="E126" s="126"/>
      <c r="F126" s="124"/>
      <c r="G126" s="126"/>
      <c r="H126" s="112"/>
      <c r="I126" s="112"/>
      <c r="J126" s="113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</row>
    <row r="127" spans="1:27" ht="11.25" customHeight="1" hidden="1">
      <c r="A127" s="153" t="s">
        <v>273</v>
      </c>
      <c r="B127" s="195" t="s">
        <v>129</v>
      </c>
      <c r="C127" s="196">
        <v>971</v>
      </c>
      <c r="D127" s="152" t="s">
        <v>113</v>
      </c>
      <c r="E127" s="161" t="s">
        <v>366</v>
      </c>
      <c r="F127" s="152" t="s">
        <v>130</v>
      </c>
      <c r="G127" s="161"/>
      <c r="H127" s="154">
        <v>0</v>
      </c>
      <c r="I127" s="154">
        <v>0</v>
      </c>
      <c r="J127" s="113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</row>
    <row r="128" spans="1:27" ht="12.75" customHeight="1" hidden="1">
      <c r="A128" s="114" t="s">
        <v>274</v>
      </c>
      <c r="B128" s="149" t="s">
        <v>147</v>
      </c>
      <c r="C128" s="198">
        <v>971</v>
      </c>
      <c r="D128" s="109" t="s">
        <v>113</v>
      </c>
      <c r="E128" s="121" t="s">
        <v>366</v>
      </c>
      <c r="F128" s="133" t="s">
        <v>130</v>
      </c>
      <c r="G128" s="110" t="s">
        <v>148</v>
      </c>
      <c r="H128" s="112">
        <f>SUM(H129)</f>
        <v>5</v>
      </c>
      <c r="I128" s="112">
        <f>SUM(I129)</f>
        <v>5</v>
      </c>
      <c r="J128" s="113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</row>
    <row r="129" spans="1:27" ht="12.75" customHeight="1" hidden="1">
      <c r="A129" s="133" t="s">
        <v>275</v>
      </c>
      <c r="B129" s="162" t="s">
        <v>151</v>
      </c>
      <c r="C129" s="120">
        <v>971</v>
      </c>
      <c r="D129" s="121" t="s">
        <v>113</v>
      </c>
      <c r="E129" s="133" t="s">
        <v>366</v>
      </c>
      <c r="F129" s="133" t="s">
        <v>130</v>
      </c>
      <c r="G129" s="122" t="s">
        <v>152</v>
      </c>
      <c r="H129" s="128">
        <f>SUM(H130)</f>
        <v>5</v>
      </c>
      <c r="I129" s="128">
        <f>SUM(I130)</f>
        <v>5</v>
      </c>
      <c r="J129" s="113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</row>
    <row r="130" spans="1:27" ht="12.75" customHeight="1" hidden="1">
      <c r="A130" s="140" t="s">
        <v>275</v>
      </c>
      <c r="B130" s="130" t="s">
        <v>370</v>
      </c>
      <c r="C130" s="200">
        <v>971</v>
      </c>
      <c r="D130" s="129" t="s">
        <v>113</v>
      </c>
      <c r="E130" s="73" t="s">
        <v>366</v>
      </c>
      <c r="F130" s="129" t="s">
        <v>130</v>
      </c>
      <c r="G130" s="139" t="s">
        <v>152</v>
      </c>
      <c r="H130" s="132">
        <v>5</v>
      </c>
      <c r="I130" s="132">
        <v>5</v>
      </c>
      <c r="J130" s="164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</row>
    <row r="131" spans="1:27" ht="10.5" customHeight="1" hidden="1">
      <c r="A131" s="136"/>
      <c r="B131" s="187" t="s">
        <v>353</v>
      </c>
      <c r="C131" s="182"/>
      <c r="D131" s="138"/>
      <c r="E131" s="73"/>
      <c r="F131" s="138"/>
      <c r="G131" s="73"/>
      <c r="H131" s="167"/>
      <c r="I131" s="167"/>
      <c r="J131" s="164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</row>
    <row r="132" spans="1:27" ht="12.75" customHeight="1">
      <c r="A132" s="133" t="s">
        <v>449</v>
      </c>
      <c r="B132" s="120" t="s">
        <v>447</v>
      </c>
      <c r="C132" s="188">
        <v>971</v>
      </c>
      <c r="D132" s="118" t="s">
        <v>446</v>
      </c>
      <c r="E132" s="139"/>
      <c r="F132" s="129"/>
      <c r="G132" s="161"/>
      <c r="H132" s="123">
        <f>H133</f>
        <v>50</v>
      </c>
      <c r="I132" s="123">
        <f>I133</f>
        <v>0</v>
      </c>
      <c r="J132" s="164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</row>
    <row r="133" spans="1:27" ht="13.5" customHeight="1">
      <c r="A133" s="114" t="s">
        <v>181</v>
      </c>
      <c r="B133" s="120" t="s">
        <v>448</v>
      </c>
      <c r="C133" s="94">
        <v>971</v>
      </c>
      <c r="D133" s="133" t="s">
        <v>445</v>
      </c>
      <c r="E133" s="152"/>
      <c r="F133" s="152"/>
      <c r="G133" s="161"/>
      <c r="H133" s="128">
        <f>H134</f>
        <v>50</v>
      </c>
      <c r="I133" s="128">
        <f>I134</f>
        <v>0</v>
      </c>
      <c r="J133" s="164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</row>
    <row r="134" spans="1:27" ht="8.25" customHeight="1">
      <c r="A134" s="299" t="s">
        <v>182</v>
      </c>
      <c r="B134" s="302" t="s">
        <v>513</v>
      </c>
      <c r="C134" s="304">
        <v>971</v>
      </c>
      <c r="D134" s="305" t="s">
        <v>445</v>
      </c>
      <c r="E134" s="307" t="s">
        <v>425</v>
      </c>
      <c r="F134" s="309"/>
      <c r="G134" s="203"/>
      <c r="H134" s="318">
        <f>H139</f>
        <v>50</v>
      </c>
      <c r="I134" s="318">
        <f>I139</f>
        <v>0</v>
      </c>
      <c r="J134" s="164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</row>
    <row r="135" spans="1:27" ht="6" customHeight="1">
      <c r="A135" s="300"/>
      <c r="B135" s="303"/>
      <c r="C135" s="300"/>
      <c r="D135" s="306"/>
      <c r="E135" s="308"/>
      <c r="F135" s="310"/>
      <c r="G135" s="204" t="s">
        <v>145</v>
      </c>
      <c r="H135" s="319"/>
      <c r="I135" s="319"/>
      <c r="J135" s="164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</row>
    <row r="136" spans="1:27" ht="8.25" customHeight="1">
      <c r="A136" s="300"/>
      <c r="B136" s="303"/>
      <c r="C136" s="300"/>
      <c r="D136" s="306"/>
      <c r="E136" s="308"/>
      <c r="F136" s="310"/>
      <c r="G136" s="204" t="s">
        <v>145</v>
      </c>
      <c r="H136" s="319"/>
      <c r="I136" s="319"/>
      <c r="J136" s="164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</row>
    <row r="137" spans="1:27" ht="1.5" customHeight="1">
      <c r="A137" s="300"/>
      <c r="B137" s="303"/>
      <c r="C137" s="300"/>
      <c r="D137" s="306"/>
      <c r="E137" s="308"/>
      <c r="F137" s="310"/>
      <c r="G137" s="205"/>
      <c r="H137" s="319"/>
      <c r="I137" s="319"/>
      <c r="J137" s="164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</row>
    <row r="138" spans="1:27" ht="8.25" customHeight="1" hidden="1">
      <c r="A138" s="301"/>
      <c r="B138" s="303"/>
      <c r="C138" s="301"/>
      <c r="D138" s="306"/>
      <c r="E138" s="308"/>
      <c r="F138" s="310"/>
      <c r="G138" s="205"/>
      <c r="H138" s="319"/>
      <c r="I138" s="319"/>
      <c r="J138" s="164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</row>
    <row r="139" spans="1:27" ht="12.75" customHeight="1">
      <c r="A139" s="206" t="s">
        <v>182</v>
      </c>
      <c r="B139" s="195" t="s">
        <v>507</v>
      </c>
      <c r="C139" s="207">
        <v>971</v>
      </c>
      <c r="D139" s="208" t="s">
        <v>445</v>
      </c>
      <c r="E139" s="207" t="s">
        <v>425</v>
      </c>
      <c r="F139" s="209">
        <v>244</v>
      </c>
      <c r="G139" s="210"/>
      <c r="H139" s="211">
        <v>50</v>
      </c>
      <c r="I139" s="211">
        <v>0</v>
      </c>
      <c r="J139" s="164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</row>
    <row r="140" spans="1:27" ht="12.75" customHeight="1">
      <c r="A140" s="105">
        <v>4</v>
      </c>
      <c r="B140" s="106" t="s">
        <v>180</v>
      </c>
      <c r="C140" s="107">
        <v>971</v>
      </c>
      <c r="D140" s="109" t="s">
        <v>103</v>
      </c>
      <c r="E140" s="109"/>
      <c r="F140" s="109"/>
      <c r="G140" s="110"/>
      <c r="H140" s="112">
        <f>SUM(H141)</f>
        <v>42501</v>
      </c>
      <c r="I140" s="112">
        <f>SUM(I141)</f>
        <v>2338.0000000000005</v>
      </c>
      <c r="J140" s="113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</row>
    <row r="141" spans="1:27" ht="12.75" customHeight="1">
      <c r="A141" s="109" t="s">
        <v>196</v>
      </c>
      <c r="B141" s="106" t="s">
        <v>184</v>
      </c>
      <c r="C141" s="188">
        <v>971</v>
      </c>
      <c r="D141" s="111" t="s">
        <v>185</v>
      </c>
      <c r="E141" s="109"/>
      <c r="F141" s="109"/>
      <c r="G141" s="110"/>
      <c r="H141" s="112">
        <f>SUM(H142)</f>
        <v>42501</v>
      </c>
      <c r="I141" s="112">
        <f>SUM(I142)</f>
        <v>2338.0000000000005</v>
      </c>
      <c r="J141" s="212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</row>
    <row r="142" spans="1:27" ht="12.75" customHeight="1">
      <c r="A142" s="152" t="s">
        <v>196</v>
      </c>
      <c r="B142" s="160" t="s">
        <v>507</v>
      </c>
      <c r="C142" s="151">
        <v>971</v>
      </c>
      <c r="D142" s="161" t="s">
        <v>185</v>
      </c>
      <c r="E142" s="152" t="s">
        <v>307</v>
      </c>
      <c r="F142" s="152" t="s">
        <v>442</v>
      </c>
      <c r="G142" s="161"/>
      <c r="H142" s="128">
        <f>H152+H175+H177+H191+H193+H201</f>
        <v>42501</v>
      </c>
      <c r="I142" s="128">
        <f>I152+I175+I177+I191+I193+I201</f>
        <v>2338.0000000000005</v>
      </c>
      <c r="J142" s="113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</row>
    <row r="143" spans="1:27" ht="12.75" customHeight="1" hidden="1">
      <c r="A143" s="133" t="s">
        <v>182</v>
      </c>
      <c r="B143" s="147" t="s">
        <v>131</v>
      </c>
      <c r="C143" s="188">
        <v>971</v>
      </c>
      <c r="D143" s="148" t="s">
        <v>185</v>
      </c>
      <c r="E143" s="133" t="s">
        <v>307</v>
      </c>
      <c r="F143" s="133" t="s">
        <v>130</v>
      </c>
      <c r="G143" s="121" t="s">
        <v>132</v>
      </c>
      <c r="H143" s="112" t="e">
        <f>SUM(H144)</f>
        <v>#REF!</v>
      </c>
      <c r="I143" s="112" t="e">
        <f>SUM(I144)</f>
        <v>#REF!</v>
      </c>
      <c r="J143" s="212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</row>
    <row r="144" spans="1:27" ht="12.75" customHeight="1" hidden="1">
      <c r="A144" s="133" t="s">
        <v>182</v>
      </c>
      <c r="B144" s="149" t="s">
        <v>335</v>
      </c>
      <c r="C144" s="120">
        <v>971</v>
      </c>
      <c r="D144" s="148" t="s">
        <v>185</v>
      </c>
      <c r="E144" s="133" t="s">
        <v>307</v>
      </c>
      <c r="F144" s="133" t="s">
        <v>130</v>
      </c>
      <c r="G144" s="122" t="s">
        <v>140</v>
      </c>
      <c r="H144" s="112" t="e">
        <f>SUM(H145,H146,H147)</f>
        <v>#REF!</v>
      </c>
      <c r="I144" s="112" t="e">
        <f>SUM(I145,I146,I147)</f>
        <v>#REF!</v>
      </c>
      <c r="J144" s="212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</row>
    <row r="145" spans="1:27" ht="12.75" customHeight="1" hidden="1">
      <c r="A145" s="122" t="s">
        <v>183</v>
      </c>
      <c r="B145" s="213" t="s">
        <v>10</v>
      </c>
      <c r="C145" s="119">
        <v>971</v>
      </c>
      <c r="D145" s="156" t="s">
        <v>185</v>
      </c>
      <c r="E145" s="133" t="s">
        <v>307</v>
      </c>
      <c r="F145" s="133" t="s">
        <v>130</v>
      </c>
      <c r="G145" s="148" t="s">
        <v>160</v>
      </c>
      <c r="H145" s="112">
        <f>SUM(H181)</f>
        <v>260</v>
      </c>
      <c r="I145" s="112">
        <f>SUM(I181)</f>
        <v>260</v>
      </c>
      <c r="J145" s="212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</row>
    <row r="146" spans="1:27" ht="12.75" customHeight="1" hidden="1">
      <c r="A146" s="133" t="s">
        <v>339</v>
      </c>
      <c r="B146" s="149" t="s">
        <v>332</v>
      </c>
      <c r="C146" s="188">
        <v>971</v>
      </c>
      <c r="D146" s="156" t="s">
        <v>185</v>
      </c>
      <c r="E146" s="133" t="s">
        <v>307</v>
      </c>
      <c r="F146" s="133" t="s">
        <v>130</v>
      </c>
      <c r="G146" s="148" t="s">
        <v>144</v>
      </c>
      <c r="H146" s="112">
        <f>SUM(H168)</f>
        <v>650</v>
      </c>
      <c r="I146" s="112">
        <f>SUM(I168)</f>
        <v>650</v>
      </c>
      <c r="J146" s="212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</row>
    <row r="147" spans="1:27" ht="12.75" customHeight="1" hidden="1">
      <c r="A147" s="133" t="s">
        <v>340</v>
      </c>
      <c r="B147" s="149" t="s">
        <v>333</v>
      </c>
      <c r="C147" s="188">
        <v>971</v>
      </c>
      <c r="D147" s="156" t="s">
        <v>185</v>
      </c>
      <c r="E147" s="133" t="s">
        <v>307</v>
      </c>
      <c r="F147" s="133" t="s">
        <v>130</v>
      </c>
      <c r="G147" s="148" t="s">
        <v>145</v>
      </c>
      <c r="H147" s="112" t="e">
        <f>SUM(H157,H170,#REF!,H199,#REF!)</f>
        <v>#REF!</v>
      </c>
      <c r="I147" s="112" t="e">
        <f>SUM(I157,I170,#REF!,I199,#REF!)</f>
        <v>#REF!</v>
      </c>
      <c r="J147" s="212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</row>
    <row r="148" spans="1:27" ht="12.75" customHeight="1" hidden="1">
      <c r="A148" s="109" t="s">
        <v>341</v>
      </c>
      <c r="B148" s="149" t="s">
        <v>147</v>
      </c>
      <c r="C148" s="107">
        <v>971</v>
      </c>
      <c r="D148" s="148" t="s">
        <v>185</v>
      </c>
      <c r="E148" s="133" t="s">
        <v>307</v>
      </c>
      <c r="F148" s="133" t="s">
        <v>130</v>
      </c>
      <c r="G148" s="121" t="s">
        <v>148</v>
      </c>
      <c r="H148" s="112" t="e">
        <f>SUM(H149,H150)</f>
        <v>#REF!</v>
      </c>
      <c r="I148" s="112" t="e">
        <f>SUM(I149,I150)</f>
        <v>#REF!</v>
      </c>
      <c r="J148" s="212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</row>
    <row r="149" spans="1:27" ht="12.75" customHeight="1" hidden="1">
      <c r="A149" s="133" t="s">
        <v>342</v>
      </c>
      <c r="B149" s="162" t="s">
        <v>149</v>
      </c>
      <c r="C149" s="214">
        <v>971</v>
      </c>
      <c r="D149" s="133" t="s">
        <v>185</v>
      </c>
      <c r="E149" s="133" t="s">
        <v>307</v>
      </c>
      <c r="F149" s="133" t="s">
        <v>130</v>
      </c>
      <c r="G149" s="148" t="s">
        <v>150</v>
      </c>
      <c r="H149" s="112" t="e">
        <f>SUM(H162,H173,#REF!,#REF!)</f>
        <v>#REF!</v>
      </c>
      <c r="I149" s="112" t="e">
        <f>SUM(I162,I173,#REF!,#REF!)</f>
        <v>#REF!</v>
      </c>
      <c r="J149" s="212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</row>
    <row r="150" spans="1:27" ht="12.75" customHeight="1" hidden="1">
      <c r="A150" s="133" t="s">
        <v>343</v>
      </c>
      <c r="B150" s="162" t="s">
        <v>151</v>
      </c>
      <c r="C150" s="214">
        <v>971</v>
      </c>
      <c r="D150" s="133" t="s">
        <v>185</v>
      </c>
      <c r="E150" s="133" t="s">
        <v>307</v>
      </c>
      <c r="F150" s="133" t="s">
        <v>130</v>
      </c>
      <c r="G150" s="148" t="s">
        <v>152</v>
      </c>
      <c r="H150" s="112" t="e">
        <f>SUM(H189,#REF!)</f>
        <v>#REF!</v>
      </c>
      <c r="I150" s="112" t="e">
        <f>SUM(I189,#REF!)</f>
        <v>#REF!</v>
      </c>
      <c r="J150" s="212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</row>
    <row r="151" spans="1:27" ht="9" customHeight="1">
      <c r="A151" s="152" t="s">
        <v>450</v>
      </c>
      <c r="B151" s="215" t="s">
        <v>296</v>
      </c>
      <c r="C151" s="107"/>
      <c r="D151" s="110"/>
      <c r="E151" s="109"/>
      <c r="F151" s="107"/>
      <c r="G151" s="111"/>
      <c r="H151" s="112"/>
      <c r="I151" s="112"/>
      <c r="J151" s="212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</row>
    <row r="152" spans="1:27" ht="12" customHeight="1">
      <c r="A152" s="116" t="s">
        <v>451</v>
      </c>
      <c r="B152" s="97" t="s">
        <v>545</v>
      </c>
      <c r="C152" s="94">
        <v>971</v>
      </c>
      <c r="D152" s="116" t="s">
        <v>185</v>
      </c>
      <c r="E152" s="114" t="s">
        <v>279</v>
      </c>
      <c r="F152" s="114"/>
      <c r="G152" s="115"/>
      <c r="H152" s="117">
        <f>SUM(H154)</f>
        <v>19311.6</v>
      </c>
      <c r="I152" s="117">
        <f>SUM(I154)</f>
        <v>0</v>
      </c>
      <c r="J152" s="212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</row>
    <row r="153" spans="1:27" ht="9.75" customHeight="1">
      <c r="A153" s="111"/>
      <c r="B153" s="107" t="s">
        <v>188</v>
      </c>
      <c r="C153" s="106"/>
      <c r="D153" s="111"/>
      <c r="E153" s="109"/>
      <c r="F153" s="109"/>
      <c r="G153" s="110"/>
      <c r="H153" s="112"/>
      <c r="I153" s="112"/>
      <c r="J153" s="212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</row>
    <row r="154" spans="1:27" ht="12" customHeight="1">
      <c r="A154" s="152" t="s">
        <v>451</v>
      </c>
      <c r="B154" s="160" t="s">
        <v>507</v>
      </c>
      <c r="C154" s="158">
        <v>971</v>
      </c>
      <c r="D154" s="161" t="s">
        <v>185</v>
      </c>
      <c r="E154" s="124" t="s">
        <v>279</v>
      </c>
      <c r="F154" s="152" t="s">
        <v>442</v>
      </c>
      <c r="G154" s="152"/>
      <c r="H154" s="159">
        <v>19311.6</v>
      </c>
      <c r="I154" s="159">
        <v>0</v>
      </c>
      <c r="J154" s="113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</row>
    <row r="155" spans="1:27" ht="11.25" customHeight="1" hidden="1">
      <c r="A155" s="133" t="s">
        <v>186</v>
      </c>
      <c r="B155" s="147" t="s">
        <v>131</v>
      </c>
      <c r="C155" s="188">
        <v>971</v>
      </c>
      <c r="D155" s="148" t="s">
        <v>185</v>
      </c>
      <c r="E155" s="109" t="s">
        <v>279</v>
      </c>
      <c r="F155" s="133" t="s">
        <v>130</v>
      </c>
      <c r="G155" s="121" t="s">
        <v>132</v>
      </c>
      <c r="H155" s="112">
        <f aca="true" t="shared" si="0" ref="H155:I157">SUM(H156)</f>
        <v>14402</v>
      </c>
      <c r="I155" s="112">
        <f t="shared" si="0"/>
        <v>14402</v>
      </c>
      <c r="J155" s="212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</row>
    <row r="156" spans="1:27" ht="12.75" customHeight="1" hidden="1">
      <c r="A156" s="133" t="s">
        <v>186</v>
      </c>
      <c r="B156" s="149" t="s">
        <v>335</v>
      </c>
      <c r="C156" s="120">
        <v>971</v>
      </c>
      <c r="D156" s="148" t="s">
        <v>185</v>
      </c>
      <c r="E156" s="109" t="s">
        <v>279</v>
      </c>
      <c r="F156" s="133" t="s">
        <v>130</v>
      </c>
      <c r="G156" s="122" t="s">
        <v>140</v>
      </c>
      <c r="H156" s="112">
        <f t="shared" si="0"/>
        <v>14402</v>
      </c>
      <c r="I156" s="112">
        <f t="shared" si="0"/>
        <v>14402</v>
      </c>
      <c r="J156" s="212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</row>
    <row r="157" spans="1:27" ht="12.75" customHeight="1" hidden="1">
      <c r="A157" s="156" t="s">
        <v>186</v>
      </c>
      <c r="B157" s="213" t="s">
        <v>333</v>
      </c>
      <c r="C157" s="155">
        <v>971</v>
      </c>
      <c r="D157" s="156" t="s">
        <v>185</v>
      </c>
      <c r="E157" s="133" t="s">
        <v>279</v>
      </c>
      <c r="F157" s="133" t="s">
        <v>130</v>
      </c>
      <c r="G157" s="148" t="s">
        <v>145</v>
      </c>
      <c r="H157" s="128">
        <f t="shared" si="0"/>
        <v>14402</v>
      </c>
      <c r="I157" s="128">
        <f t="shared" si="0"/>
        <v>14402</v>
      </c>
      <c r="J157" s="212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</row>
    <row r="158" spans="1:27" ht="12.75" customHeight="1" hidden="1">
      <c r="A158" s="129" t="s">
        <v>187</v>
      </c>
      <c r="B158" s="125" t="s">
        <v>352</v>
      </c>
      <c r="C158" s="151">
        <v>971</v>
      </c>
      <c r="D158" s="161" t="s">
        <v>185</v>
      </c>
      <c r="E158" s="124" t="s">
        <v>279</v>
      </c>
      <c r="F158" s="152" t="s">
        <v>130</v>
      </c>
      <c r="G158" s="153" t="s">
        <v>145</v>
      </c>
      <c r="H158" s="154">
        <v>14402</v>
      </c>
      <c r="I158" s="154">
        <v>14402</v>
      </c>
      <c r="J158" s="21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</row>
    <row r="159" spans="1:27" ht="13.5" customHeight="1" hidden="1">
      <c r="A159" s="111" t="s">
        <v>190</v>
      </c>
      <c r="B159" s="107" t="s">
        <v>189</v>
      </c>
      <c r="C159" s="106">
        <v>971</v>
      </c>
      <c r="D159" s="111" t="s">
        <v>185</v>
      </c>
      <c r="E159" s="109" t="s">
        <v>280</v>
      </c>
      <c r="F159" s="109"/>
      <c r="G159" s="110"/>
      <c r="H159" s="112">
        <f>SUM(H160)</f>
        <v>0</v>
      </c>
      <c r="I159" s="112">
        <f>SUM(I160)</f>
        <v>0</v>
      </c>
      <c r="J159" s="212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</row>
    <row r="160" spans="1:27" ht="12.75" customHeight="1" hidden="1">
      <c r="A160" s="124" t="s">
        <v>190</v>
      </c>
      <c r="B160" s="157" t="s">
        <v>129</v>
      </c>
      <c r="C160" s="158">
        <v>971</v>
      </c>
      <c r="D160" s="126" t="s">
        <v>185</v>
      </c>
      <c r="E160" s="124" t="s">
        <v>280</v>
      </c>
      <c r="F160" s="124" t="s">
        <v>130</v>
      </c>
      <c r="G160" s="152"/>
      <c r="H160" s="159">
        <v>0</v>
      </c>
      <c r="I160" s="159">
        <v>0</v>
      </c>
      <c r="J160" s="113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</row>
    <row r="161" spans="1:27" ht="12.75" customHeight="1" hidden="1">
      <c r="A161" s="133" t="s">
        <v>190</v>
      </c>
      <c r="B161" s="149" t="s">
        <v>147</v>
      </c>
      <c r="C161" s="188">
        <v>971</v>
      </c>
      <c r="D161" s="148" t="s">
        <v>185</v>
      </c>
      <c r="E161" s="133" t="s">
        <v>280</v>
      </c>
      <c r="F161" s="133" t="s">
        <v>130</v>
      </c>
      <c r="G161" s="121" t="s">
        <v>148</v>
      </c>
      <c r="H161" s="123">
        <f>SUM(H162)</f>
        <v>92</v>
      </c>
      <c r="I161" s="123">
        <f>SUM(I162)</f>
        <v>92</v>
      </c>
      <c r="J161" s="212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</row>
    <row r="162" spans="1:27" s="8" customFormat="1" ht="12.75" customHeight="1" hidden="1">
      <c r="A162" s="109" t="s">
        <v>191</v>
      </c>
      <c r="B162" s="162" t="s">
        <v>149</v>
      </c>
      <c r="C162" s="214">
        <v>971</v>
      </c>
      <c r="D162" s="133" t="s">
        <v>185</v>
      </c>
      <c r="E162" s="109" t="s">
        <v>280</v>
      </c>
      <c r="F162" s="133" t="s">
        <v>130</v>
      </c>
      <c r="G162" s="148" t="s">
        <v>150</v>
      </c>
      <c r="H162" s="123">
        <f>SUM(H163)</f>
        <v>92</v>
      </c>
      <c r="I162" s="123">
        <f>SUM(I163)</f>
        <v>92</v>
      </c>
      <c r="J162" s="216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</row>
    <row r="163" spans="1:27" s="8" customFormat="1" ht="12.75" customHeight="1" hidden="1">
      <c r="A163" s="124" t="s">
        <v>191</v>
      </c>
      <c r="B163" s="125" t="s">
        <v>352</v>
      </c>
      <c r="C163" s="217">
        <v>971</v>
      </c>
      <c r="D163" s="152" t="s">
        <v>185</v>
      </c>
      <c r="E163" s="124" t="s">
        <v>280</v>
      </c>
      <c r="F163" s="152" t="s">
        <v>130</v>
      </c>
      <c r="G163" s="161" t="s">
        <v>150</v>
      </c>
      <c r="H163" s="154">
        <v>92</v>
      </c>
      <c r="I163" s="154">
        <v>92</v>
      </c>
      <c r="J163" s="216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</row>
    <row r="164" spans="1:27" ht="13.5" customHeight="1" hidden="1">
      <c r="A164" s="111"/>
      <c r="B164" s="107"/>
      <c r="C164" s="106"/>
      <c r="D164" s="111"/>
      <c r="E164" s="109"/>
      <c r="F164" s="109"/>
      <c r="G164" s="110"/>
      <c r="H164" s="112"/>
      <c r="I164" s="112"/>
      <c r="J164" s="212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</row>
    <row r="165" spans="1:27" ht="12.75" customHeight="1" hidden="1">
      <c r="A165" s="124"/>
      <c r="B165" s="195"/>
      <c r="C165" s="158"/>
      <c r="D165" s="126"/>
      <c r="E165" s="124"/>
      <c r="F165" s="124"/>
      <c r="G165" s="73"/>
      <c r="H165" s="159"/>
      <c r="I165" s="159"/>
      <c r="J165" s="113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</row>
    <row r="166" spans="1:27" ht="12.75" customHeight="1" hidden="1">
      <c r="A166" s="133" t="s">
        <v>193</v>
      </c>
      <c r="B166" s="147" t="s">
        <v>131</v>
      </c>
      <c r="C166" s="188">
        <v>971</v>
      </c>
      <c r="D166" s="148" t="s">
        <v>185</v>
      </c>
      <c r="E166" s="109" t="s">
        <v>281</v>
      </c>
      <c r="F166" s="133" t="s">
        <v>130</v>
      </c>
      <c r="G166" s="121" t="s">
        <v>132</v>
      </c>
      <c r="H166" s="112">
        <f>SUM(H167)</f>
        <v>2441</v>
      </c>
      <c r="I166" s="112">
        <f>SUM(I167)</f>
        <v>2441</v>
      </c>
      <c r="J166" s="212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</row>
    <row r="167" spans="1:27" ht="12.75" customHeight="1" hidden="1">
      <c r="A167" s="118" t="s">
        <v>193</v>
      </c>
      <c r="B167" s="149" t="s">
        <v>335</v>
      </c>
      <c r="C167" s="120">
        <v>971</v>
      </c>
      <c r="D167" s="148" t="s">
        <v>185</v>
      </c>
      <c r="E167" s="109" t="s">
        <v>281</v>
      </c>
      <c r="F167" s="133" t="s">
        <v>130</v>
      </c>
      <c r="G167" s="122" t="s">
        <v>140</v>
      </c>
      <c r="H167" s="112">
        <f>SUM(H168,H170)</f>
        <v>2441</v>
      </c>
      <c r="I167" s="112">
        <f>SUM(I168,I170)</f>
        <v>2441</v>
      </c>
      <c r="J167" s="212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</row>
    <row r="168" spans="1:27" ht="12.75" customHeight="1" hidden="1">
      <c r="A168" s="118" t="s">
        <v>308</v>
      </c>
      <c r="B168" s="162" t="s">
        <v>332</v>
      </c>
      <c r="C168" s="120">
        <v>971</v>
      </c>
      <c r="D168" s="122" t="s">
        <v>185</v>
      </c>
      <c r="E168" s="133" t="s">
        <v>281</v>
      </c>
      <c r="F168" s="118" t="s">
        <v>130</v>
      </c>
      <c r="G168" s="148" t="s">
        <v>144</v>
      </c>
      <c r="H168" s="112">
        <f>SUM(H169)</f>
        <v>650</v>
      </c>
      <c r="I168" s="112">
        <f>SUM(I169)</f>
        <v>650</v>
      </c>
      <c r="J168" s="212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</row>
    <row r="169" spans="1:27" ht="12.75" customHeight="1" hidden="1">
      <c r="A169" s="152" t="s">
        <v>308</v>
      </c>
      <c r="B169" s="125" t="s">
        <v>352</v>
      </c>
      <c r="C169" s="151">
        <v>971</v>
      </c>
      <c r="D169" s="161" t="s">
        <v>185</v>
      </c>
      <c r="E169" s="124" t="s">
        <v>281</v>
      </c>
      <c r="F169" s="152" t="s">
        <v>130</v>
      </c>
      <c r="G169" s="153" t="s">
        <v>144</v>
      </c>
      <c r="H169" s="154">
        <v>650</v>
      </c>
      <c r="I169" s="154">
        <v>650</v>
      </c>
      <c r="J169" s="212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</row>
    <row r="170" spans="1:27" ht="12.75" customHeight="1" hidden="1">
      <c r="A170" s="133" t="s">
        <v>319</v>
      </c>
      <c r="B170" s="162" t="s">
        <v>333</v>
      </c>
      <c r="C170" s="188">
        <v>971</v>
      </c>
      <c r="D170" s="122" t="s">
        <v>185</v>
      </c>
      <c r="E170" s="133" t="s">
        <v>281</v>
      </c>
      <c r="F170" s="118" t="s">
        <v>130</v>
      </c>
      <c r="G170" s="148" t="s">
        <v>145</v>
      </c>
      <c r="H170" s="123">
        <f>SUM(H171)</f>
        <v>1791</v>
      </c>
      <c r="I170" s="123">
        <f>SUM(I171)</f>
        <v>1791</v>
      </c>
      <c r="J170" s="212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</row>
    <row r="171" spans="1:27" s="8" customFormat="1" ht="12.75" customHeight="1" hidden="1">
      <c r="A171" s="152" t="s">
        <v>319</v>
      </c>
      <c r="B171" s="125" t="s">
        <v>352</v>
      </c>
      <c r="C171" s="151">
        <v>971</v>
      </c>
      <c r="D171" s="161" t="s">
        <v>185</v>
      </c>
      <c r="E171" s="152" t="s">
        <v>281</v>
      </c>
      <c r="F171" s="152" t="s">
        <v>130</v>
      </c>
      <c r="G171" s="153" t="s">
        <v>145</v>
      </c>
      <c r="H171" s="154">
        <v>1791</v>
      </c>
      <c r="I171" s="154">
        <v>1791</v>
      </c>
      <c r="J171" s="216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</row>
    <row r="172" spans="1:27" s="8" customFormat="1" ht="12.75" customHeight="1" hidden="1">
      <c r="A172" s="109" t="s">
        <v>309</v>
      </c>
      <c r="B172" s="197" t="s">
        <v>147</v>
      </c>
      <c r="C172" s="107">
        <v>971</v>
      </c>
      <c r="D172" s="115" t="s">
        <v>185</v>
      </c>
      <c r="E172" s="109" t="s">
        <v>281</v>
      </c>
      <c r="F172" s="109" t="s">
        <v>130</v>
      </c>
      <c r="G172" s="115" t="s">
        <v>148</v>
      </c>
      <c r="H172" s="112">
        <f>SUM(H173)</f>
        <v>1447</v>
      </c>
      <c r="I172" s="112">
        <f>SUM(I173)</f>
        <v>1447</v>
      </c>
      <c r="J172" s="216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</row>
    <row r="173" spans="1:27" s="8" customFormat="1" ht="12.75" customHeight="1" hidden="1">
      <c r="A173" s="133" t="s">
        <v>309</v>
      </c>
      <c r="B173" s="162" t="s">
        <v>149</v>
      </c>
      <c r="C173" s="214">
        <v>971</v>
      </c>
      <c r="D173" s="133" t="s">
        <v>185</v>
      </c>
      <c r="E173" s="109" t="s">
        <v>281</v>
      </c>
      <c r="F173" s="133" t="s">
        <v>130</v>
      </c>
      <c r="G173" s="148" t="s">
        <v>150</v>
      </c>
      <c r="H173" s="112">
        <f>SUM(H174)</f>
        <v>1447</v>
      </c>
      <c r="I173" s="112">
        <f>SUM(I174)</f>
        <v>1447</v>
      </c>
      <c r="J173" s="216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</row>
    <row r="174" spans="1:27" s="8" customFormat="1" ht="12" customHeight="1" hidden="1">
      <c r="A174" s="152" t="s">
        <v>310</v>
      </c>
      <c r="B174" s="125" t="s">
        <v>352</v>
      </c>
      <c r="C174" s="151">
        <v>971</v>
      </c>
      <c r="D174" s="73" t="s">
        <v>185</v>
      </c>
      <c r="E174" s="124" t="s">
        <v>281</v>
      </c>
      <c r="F174" s="152" t="s">
        <v>130</v>
      </c>
      <c r="G174" s="153" t="s">
        <v>150</v>
      </c>
      <c r="H174" s="154">
        <v>1447</v>
      </c>
      <c r="I174" s="154">
        <v>1447</v>
      </c>
      <c r="J174" s="216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</row>
    <row r="175" spans="1:27" s="8" customFormat="1" ht="12" customHeight="1">
      <c r="A175" s="152" t="s">
        <v>452</v>
      </c>
      <c r="B175" s="188" t="s">
        <v>438</v>
      </c>
      <c r="C175" s="107">
        <v>971</v>
      </c>
      <c r="D175" s="148" t="s">
        <v>185</v>
      </c>
      <c r="E175" s="109" t="s">
        <v>280</v>
      </c>
      <c r="F175" s="133"/>
      <c r="G175" s="121"/>
      <c r="H175" s="112">
        <f>H176</f>
        <v>1354.9</v>
      </c>
      <c r="I175" s="112">
        <f>I176</f>
        <v>0</v>
      </c>
      <c r="J175" s="216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</row>
    <row r="176" spans="1:27" s="8" customFormat="1" ht="12" customHeight="1">
      <c r="A176" s="152" t="s">
        <v>452</v>
      </c>
      <c r="B176" s="160" t="s">
        <v>507</v>
      </c>
      <c r="C176" s="158">
        <v>971</v>
      </c>
      <c r="D176" s="161" t="s">
        <v>185</v>
      </c>
      <c r="E176" s="124" t="s">
        <v>280</v>
      </c>
      <c r="F176" s="152" t="s">
        <v>442</v>
      </c>
      <c r="G176" s="139"/>
      <c r="H176" s="159">
        <v>1354.9</v>
      </c>
      <c r="I176" s="159">
        <v>0</v>
      </c>
      <c r="J176" s="216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</row>
    <row r="177" spans="1:27" s="8" customFormat="1" ht="12.75" customHeight="1">
      <c r="A177" s="133" t="s">
        <v>453</v>
      </c>
      <c r="B177" s="97" t="s">
        <v>192</v>
      </c>
      <c r="C177" s="214">
        <v>971</v>
      </c>
      <c r="D177" s="111" t="s">
        <v>185</v>
      </c>
      <c r="E177" s="133" t="s">
        <v>427</v>
      </c>
      <c r="F177" s="118"/>
      <c r="G177" s="121"/>
      <c r="H177" s="112">
        <f>SUM(H178)</f>
        <v>300</v>
      </c>
      <c r="I177" s="112">
        <f>SUM(I178)</f>
        <v>25.3</v>
      </c>
      <c r="J177" s="212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</row>
    <row r="178" spans="1:27" s="8" customFormat="1" ht="12.75" customHeight="1">
      <c r="A178" s="152" t="s">
        <v>453</v>
      </c>
      <c r="B178" s="160" t="s">
        <v>507</v>
      </c>
      <c r="C178" s="158">
        <v>971</v>
      </c>
      <c r="D178" s="126" t="s">
        <v>185</v>
      </c>
      <c r="E178" s="152" t="s">
        <v>427</v>
      </c>
      <c r="F178" s="152" t="s">
        <v>442</v>
      </c>
      <c r="G178" s="139"/>
      <c r="H178" s="159">
        <v>300</v>
      </c>
      <c r="I178" s="159">
        <v>25.3</v>
      </c>
      <c r="J178" s="113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</row>
    <row r="179" spans="1:27" s="8" customFormat="1" ht="12.75" customHeight="1" hidden="1">
      <c r="A179" s="133" t="s">
        <v>194</v>
      </c>
      <c r="B179" s="162" t="s">
        <v>131</v>
      </c>
      <c r="C179" s="188">
        <v>971</v>
      </c>
      <c r="D179" s="148" t="s">
        <v>185</v>
      </c>
      <c r="E179" s="133" t="s">
        <v>282</v>
      </c>
      <c r="F179" s="133" t="s">
        <v>130</v>
      </c>
      <c r="G179" s="148" t="s">
        <v>132</v>
      </c>
      <c r="H179" s="112">
        <f aca="true" t="shared" si="1" ref="H179:I181">SUM(H180)</f>
        <v>260</v>
      </c>
      <c r="I179" s="112">
        <f t="shared" si="1"/>
        <v>260</v>
      </c>
      <c r="J179" s="212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</row>
    <row r="180" spans="1:27" s="8" customFormat="1" ht="12.75" customHeight="1" hidden="1">
      <c r="A180" s="109" t="s">
        <v>321</v>
      </c>
      <c r="B180" s="149" t="s">
        <v>335</v>
      </c>
      <c r="C180" s="97">
        <v>971</v>
      </c>
      <c r="D180" s="110" t="s">
        <v>185</v>
      </c>
      <c r="E180" s="109" t="s">
        <v>282</v>
      </c>
      <c r="F180" s="109" t="s">
        <v>130</v>
      </c>
      <c r="G180" s="116" t="s">
        <v>140</v>
      </c>
      <c r="H180" s="112">
        <f t="shared" si="1"/>
        <v>260</v>
      </c>
      <c r="I180" s="112">
        <f t="shared" si="1"/>
        <v>260</v>
      </c>
      <c r="J180" s="212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</row>
    <row r="181" spans="1:27" s="8" customFormat="1" ht="14.25" customHeight="1" hidden="1">
      <c r="A181" s="156" t="s">
        <v>322</v>
      </c>
      <c r="B181" s="213" t="s">
        <v>10</v>
      </c>
      <c r="C181" s="155">
        <v>971</v>
      </c>
      <c r="D181" s="156" t="s">
        <v>185</v>
      </c>
      <c r="E181" s="133" t="s">
        <v>282</v>
      </c>
      <c r="F181" s="133" t="s">
        <v>130</v>
      </c>
      <c r="G181" s="148" t="s">
        <v>160</v>
      </c>
      <c r="H181" s="128">
        <f t="shared" si="1"/>
        <v>260</v>
      </c>
      <c r="I181" s="128">
        <f t="shared" si="1"/>
        <v>260</v>
      </c>
      <c r="J181" s="212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</row>
    <row r="182" spans="1:27" s="8" customFormat="1" ht="13.5" customHeight="1" hidden="1" thickBot="1">
      <c r="A182" s="176" t="s">
        <v>322</v>
      </c>
      <c r="B182" s="218" t="s">
        <v>352</v>
      </c>
      <c r="C182" s="178">
        <v>971</v>
      </c>
      <c r="D182" s="176" t="s">
        <v>185</v>
      </c>
      <c r="E182" s="176" t="s">
        <v>282</v>
      </c>
      <c r="F182" s="176" t="s">
        <v>130</v>
      </c>
      <c r="G182" s="219" t="s">
        <v>160</v>
      </c>
      <c r="H182" s="180">
        <v>260</v>
      </c>
      <c r="I182" s="180">
        <v>260</v>
      </c>
      <c r="J182" s="216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</row>
    <row r="183" spans="1:27" s="8" customFormat="1" ht="10.5" customHeight="1" hidden="1" thickTop="1">
      <c r="A183" s="73"/>
      <c r="B183" s="181"/>
      <c r="C183" s="182"/>
      <c r="D183" s="73"/>
      <c r="E183" s="73"/>
      <c r="F183" s="73"/>
      <c r="G183" s="73"/>
      <c r="H183" s="183"/>
      <c r="I183" s="183"/>
      <c r="J183" s="216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</row>
    <row r="184" spans="1:27" s="8" customFormat="1" ht="12" customHeight="1" hidden="1" thickBot="1">
      <c r="A184" s="84"/>
      <c r="B184" s="89"/>
      <c r="C184" s="184"/>
      <c r="D184" s="86"/>
      <c r="E184" s="86"/>
      <c r="F184" s="87"/>
      <c r="G184" s="83"/>
      <c r="H184" s="185" t="s">
        <v>298</v>
      </c>
      <c r="I184" s="185" t="s">
        <v>298</v>
      </c>
      <c r="J184" s="216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</row>
    <row r="185" spans="1:27" s="8" customFormat="1" ht="12" customHeight="1" hidden="1">
      <c r="A185" s="90" t="s">
        <v>23</v>
      </c>
      <c r="B185" s="91" t="s">
        <v>0</v>
      </c>
      <c r="C185" s="92" t="s">
        <v>99</v>
      </c>
      <c r="D185" s="91" t="s">
        <v>99</v>
      </c>
      <c r="E185" s="92" t="s">
        <v>99</v>
      </c>
      <c r="F185" s="93" t="s">
        <v>99</v>
      </c>
      <c r="G185" s="91"/>
      <c r="H185" s="91" t="s">
        <v>345</v>
      </c>
      <c r="I185" s="91" t="s">
        <v>345</v>
      </c>
      <c r="J185" s="216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</row>
    <row r="186" spans="1:27" s="8" customFormat="1" ht="12" customHeight="1" hidden="1">
      <c r="A186" s="95" t="s">
        <v>24</v>
      </c>
      <c r="B186" s="96"/>
      <c r="C186" s="94" t="s">
        <v>105</v>
      </c>
      <c r="D186" s="97" t="s">
        <v>413</v>
      </c>
      <c r="E186" s="94" t="s">
        <v>121</v>
      </c>
      <c r="F186" s="98" t="s">
        <v>100</v>
      </c>
      <c r="G186" s="97" t="s">
        <v>410</v>
      </c>
      <c r="H186" s="97" t="s">
        <v>542</v>
      </c>
      <c r="I186" s="97" t="s">
        <v>542</v>
      </c>
      <c r="J186" s="216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</row>
    <row r="187" spans="1:27" s="8" customFormat="1" ht="12" customHeight="1" hidden="1" thickBot="1">
      <c r="A187" s="99"/>
      <c r="B187" s="100"/>
      <c r="C187" s="101"/>
      <c r="D187" s="102" t="s">
        <v>414</v>
      </c>
      <c r="E187" s="103" t="s">
        <v>1</v>
      </c>
      <c r="F187" s="104" t="s">
        <v>101</v>
      </c>
      <c r="G187" s="102"/>
      <c r="H187" s="102" t="s">
        <v>297</v>
      </c>
      <c r="I187" s="102" t="s">
        <v>297</v>
      </c>
      <c r="J187" s="216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</row>
    <row r="188" spans="1:27" s="8" customFormat="1" ht="13.5" customHeight="1" hidden="1">
      <c r="A188" s="133" t="s">
        <v>320</v>
      </c>
      <c r="B188" s="149" t="s">
        <v>147</v>
      </c>
      <c r="C188" s="214">
        <v>971</v>
      </c>
      <c r="D188" s="133" t="s">
        <v>185</v>
      </c>
      <c r="E188" s="133" t="s">
        <v>282</v>
      </c>
      <c r="F188" s="133" t="s">
        <v>130</v>
      </c>
      <c r="G188" s="148" t="s">
        <v>148</v>
      </c>
      <c r="H188" s="112">
        <f>SUM(H189)</f>
        <v>40</v>
      </c>
      <c r="I188" s="112">
        <f>SUM(I189)</f>
        <v>40</v>
      </c>
      <c r="J188" s="216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</row>
    <row r="189" spans="1:27" s="8" customFormat="1" ht="12" customHeight="1" hidden="1">
      <c r="A189" s="133" t="s">
        <v>323</v>
      </c>
      <c r="B189" s="162" t="s">
        <v>151</v>
      </c>
      <c r="C189" s="214">
        <v>971</v>
      </c>
      <c r="D189" s="133" t="s">
        <v>185</v>
      </c>
      <c r="E189" s="133" t="s">
        <v>282</v>
      </c>
      <c r="F189" s="133" t="s">
        <v>130</v>
      </c>
      <c r="G189" s="148" t="s">
        <v>152</v>
      </c>
      <c r="H189" s="112">
        <f>SUM(H190)</f>
        <v>40</v>
      </c>
      <c r="I189" s="112">
        <f>SUM(I190)</f>
        <v>40</v>
      </c>
      <c r="J189" s="216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</row>
    <row r="190" spans="1:27" s="8" customFormat="1" ht="12" customHeight="1" hidden="1">
      <c r="A190" s="152" t="s">
        <v>323</v>
      </c>
      <c r="B190" s="125" t="s">
        <v>352</v>
      </c>
      <c r="C190" s="151">
        <v>971</v>
      </c>
      <c r="D190" s="152" t="s">
        <v>185</v>
      </c>
      <c r="E190" s="124" t="s">
        <v>282</v>
      </c>
      <c r="F190" s="152" t="s">
        <v>130</v>
      </c>
      <c r="G190" s="153" t="s">
        <v>152</v>
      </c>
      <c r="H190" s="154">
        <v>40</v>
      </c>
      <c r="I190" s="154">
        <v>40</v>
      </c>
      <c r="J190" s="216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</row>
    <row r="191" spans="1:27" s="8" customFormat="1" ht="12.75" customHeight="1">
      <c r="A191" s="109" t="s">
        <v>454</v>
      </c>
      <c r="B191" s="94" t="s">
        <v>514</v>
      </c>
      <c r="C191" s="198">
        <v>971</v>
      </c>
      <c r="D191" s="111" t="s">
        <v>185</v>
      </c>
      <c r="E191" s="109" t="s">
        <v>283</v>
      </c>
      <c r="F191" s="118"/>
      <c r="G191" s="121"/>
      <c r="H191" s="112">
        <f>SUM(H192)</f>
        <v>2236.6</v>
      </c>
      <c r="I191" s="112">
        <f>SUM(I192)</f>
        <v>0</v>
      </c>
      <c r="J191" s="212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</row>
    <row r="192" spans="1:27" s="8" customFormat="1" ht="12" customHeight="1">
      <c r="A192" s="152" t="s">
        <v>454</v>
      </c>
      <c r="B192" s="195" t="s">
        <v>507</v>
      </c>
      <c r="C192" s="151">
        <v>971</v>
      </c>
      <c r="D192" s="152" t="s">
        <v>185</v>
      </c>
      <c r="E192" s="152" t="s">
        <v>283</v>
      </c>
      <c r="F192" s="152" t="s">
        <v>442</v>
      </c>
      <c r="G192" s="152"/>
      <c r="H192" s="154">
        <v>2236.6</v>
      </c>
      <c r="I192" s="154">
        <v>0</v>
      </c>
      <c r="J192" s="113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</row>
    <row r="193" spans="1:27" s="8" customFormat="1" ht="11.25" customHeight="1">
      <c r="A193" s="118" t="s">
        <v>455</v>
      </c>
      <c r="B193" s="120" t="s">
        <v>492</v>
      </c>
      <c r="C193" s="120">
        <v>971</v>
      </c>
      <c r="D193" s="118" t="s">
        <v>185</v>
      </c>
      <c r="E193" s="118" t="s">
        <v>428</v>
      </c>
      <c r="F193" s="118"/>
      <c r="G193" s="118"/>
      <c r="H193" s="123">
        <f>SUM(H196)</f>
        <v>2392</v>
      </c>
      <c r="I193" s="123">
        <f>SUM(I196)</f>
        <v>2277.4</v>
      </c>
      <c r="J193" s="212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</row>
    <row r="194" spans="1:27" s="8" customFormat="1" ht="10.5" customHeight="1">
      <c r="A194" s="109"/>
      <c r="B194" s="107" t="s">
        <v>493</v>
      </c>
      <c r="C194" s="107"/>
      <c r="D194" s="109"/>
      <c r="E194" s="109"/>
      <c r="F194" s="109"/>
      <c r="G194" s="109"/>
      <c r="H194" s="112"/>
      <c r="I194" s="112"/>
      <c r="J194" s="212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</row>
    <row r="195" spans="1:27" s="8" customFormat="1" ht="10.5" customHeight="1" hidden="1">
      <c r="A195" s="111"/>
      <c r="B195" s="107"/>
      <c r="C195" s="106"/>
      <c r="D195" s="111"/>
      <c r="E195" s="109"/>
      <c r="F195" s="109"/>
      <c r="G195" s="110"/>
      <c r="H195" s="112"/>
      <c r="I195" s="112"/>
      <c r="J195" s="212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</row>
    <row r="196" spans="1:27" s="8" customFormat="1" ht="11.25" customHeight="1">
      <c r="A196" s="152" t="s">
        <v>455</v>
      </c>
      <c r="B196" s="160" t="s">
        <v>507</v>
      </c>
      <c r="C196" s="158">
        <v>971</v>
      </c>
      <c r="D196" s="126" t="s">
        <v>185</v>
      </c>
      <c r="E196" s="152" t="s">
        <v>428</v>
      </c>
      <c r="F196" s="152" t="s">
        <v>442</v>
      </c>
      <c r="G196" s="139"/>
      <c r="H196" s="159">
        <v>2392</v>
      </c>
      <c r="I196" s="159">
        <v>2277.4</v>
      </c>
      <c r="J196" s="113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</row>
    <row r="197" spans="1:27" s="8" customFormat="1" ht="11.25" customHeight="1" hidden="1">
      <c r="A197" s="118" t="s">
        <v>276</v>
      </c>
      <c r="B197" s="147" t="s">
        <v>131</v>
      </c>
      <c r="C197" s="188">
        <v>971</v>
      </c>
      <c r="D197" s="148" t="s">
        <v>185</v>
      </c>
      <c r="E197" s="133" t="s">
        <v>284</v>
      </c>
      <c r="F197" s="133" t="s">
        <v>130</v>
      </c>
      <c r="G197" s="121" t="s">
        <v>132</v>
      </c>
      <c r="H197" s="112">
        <f aca="true" t="shared" si="2" ref="H197:I199">SUM(H198)</f>
        <v>2190</v>
      </c>
      <c r="I197" s="112">
        <f t="shared" si="2"/>
        <v>2190</v>
      </c>
      <c r="J197" s="212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</row>
    <row r="198" spans="1:27" s="8" customFormat="1" ht="12" customHeight="1" hidden="1">
      <c r="A198" s="133" t="s">
        <v>276</v>
      </c>
      <c r="B198" s="149" t="s">
        <v>335</v>
      </c>
      <c r="C198" s="120">
        <v>971</v>
      </c>
      <c r="D198" s="148" t="s">
        <v>185</v>
      </c>
      <c r="E198" s="133" t="s">
        <v>284</v>
      </c>
      <c r="F198" s="133" t="s">
        <v>130</v>
      </c>
      <c r="G198" s="122" t="s">
        <v>140</v>
      </c>
      <c r="H198" s="112">
        <f t="shared" si="2"/>
        <v>2190</v>
      </c>
      <c r="I198" s="112">
        <f t="shared" si="2"/>
        <v>2190</v>
      </c>
      <c r="J198" s="212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</row>
    <row r="199" spans="1:27" s="8" customFormat="1" ht="11.25" customHeight="1" hidden="1">
      <c r="A199" s="116" t="s">
        <v>276</v>
      </c>
      <c r="B199" s="213" t="s">
        <v>333</v>
      </c>
      <c r="C199" s="119">
        <v>971</v>
      </c>
      <c r="D199" s="122" t="s">
        <v>185</v>
      </c>
      <c r="E199" s="114" t="s">
        <v>284</v>
      </c>
      <c r="F199" s="118" t="s">
        <v>130</v>
      </c>
      <c r="G199" s="148" t="s">
        <v>145</v>
      </c>
      <c r="H199" s="123">
        <f t="shared" si="2"/>
        <v>2190</v>
      </c>
      <c r="I199" s="123">
        <f t="shared" si="2"/>
        <v>2190</v>
      </c>
      <c r="J199" s="212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</row>
    <row r="200" spans="1:27" s="8" customFormat="1" ht="12.75" customHeight="1" hidden="1">
      <c r="A200" s="152" t="s">
        <v>277</v>
      </c>
      <c r="B200" s="125" t="s">
        <v>352</v>
      </c>
      <c r="C200" s="131">
        <v>971</v>
      </c>
      <c r="D200" s="161" t="s">
        <v>185</v>
      </c>
      <c r="E200" s="152" t="s">
        <v>284</v>
      </c>
      <c r="F200" s="129" t="s">
        <v>130</v>
      </c>
      <c r="G200" s="153" t="s">
        <v>145</v>
      </c>
      <c r="H200" s="132">
        <v>2190</v>
      </c>
      <c r="I200" s="132">
        <v>2190</v>
      </c>
      <c r="J200" s="216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</row>
    <row r="201" spans="1:27" s="8" customFormat="1" ht="12" customHeight="1">
      <c r="A201" s="313" t="s">
        <v>456</v>
      </c>
      <c r="B201" s="304" t="s">
        <v>515</v>
      </c>
      <c r="C201" s="289">
        <v>971</v>
      </c>
      <c r="D201" s="284" t="s">
        <v>185</v>
      </c>
      <c r="E201" s="313" t="s">
        <v>285</v>
      </c>
      <c r="F201" s="313"/>
      <c r="G201" s="220" t="s">
        <v>104</v>
      </c>
      <c r="H201" s="320">
        <f>SUM(H203)</f>
        <v>16905.9</v>
      </c>
      <c r="I201" s="320">
        <f>SUM(I203)</f>
        <v>35.3</v>
      </c>
      <c r="J201" s="212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</row>
    <row r="202" spans="1:27" s="8" customFormat="1" ht="0.75" customHeight="1">
      <c r="A202" s="314"/>
      <c r="B202" s="301"/>
      <c r="C202" s="290"/>
      <c r="D202" s="285"/>
      <c r="E202" s="314"/>
      <c r="F202" s="314"/>
      <c r="G202" s="220"/>
      <c r="H202" s="321"/>
      <c r="I202" s="321"/>
      <c r="J202" s="212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</row>
    <row r="203" spans="1:27" s="8" customFormat="1" ht="12.75" customHeight="1" thickBot="1">
      <c r="A203" s="221" t="s">
        <v>456</v>
      </c>
      <c r="B203" s="222" t="s">
        <v>507</v>
      </c>
      <c r="C203" s="223">
        <v>971</v>
      </c>
      <c r="D203" s="221" t="s">
        <v>185</v>
      </c>
      <c r="E203" s="221" t="s">
        <v>285</v>
      </c>
      <c r="F203" s="221" t="s">
        <v>442</v>
      </c>
      <c r="G203" s="221"/>
      <c r="H203" s="224">
        <v>16905.9</v>
      </c>
      <c r="I203" s="224">
        <v>35.3</v>
      </c>
      <c r="J203" s="113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</row>
    <row r="204" spans="1:27" s="8" customFormat="1" ht="0.75" customHeight="1">
      <c r="A204" s="225"/>
      <c r="B204" s="226"/>
      <c r="C204" s="227"/>
      <c r="D204" s="225"/>
      <c r="E204" s="225"/>
      <c r="F204" s="225"/>
      <c r="G204" s="225"/>
      <c r="H204" s="228"/>
      <c r="I204" s="228"/>
      <c r="J204" s="113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</row>
    <row r="205" spans="1:27" s="8" customFormat="1" ht="12.75" customHeight="1" hidden="1" thickBot="1">
      <c r="A205" s="229"/>
      <c r="B205" s="230"/>
      <c r="C205" s="231"/>
      <c r="D205" s="229"/>
      <c r="E205" s="229"/>
      <c r="F205" s="229"/>
      <c r="G205" s="229"/>
      <c r="H205" s="232"/>
      <c r="I205" s="232"/>
      <c r="J205" s="113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spans="1:27" s="8" customFormat="1" ht="12.75" customHeight="1" hidden="1">
      <c r="A206" s="90" t="s">
        <v>23</v>
      </c>
      <c r="B206" s="91" t="s">
        <v>0</v>
      </c>
      <c r="C206" s="92" t="s">
        <v>99</v>
      </c>
      <c r="D206" s="91" t="s">
        <v>99</v>
      </c>
      <c r="E206" s="92" t="s">
        <v>99</v>
      </c>
      <c r="F206" s="93" t="s">
        <v>99</v>
      </c>
      <c r="G206" s="91"/>
      <c r="H206" s="91" t="s">
        <v>476</v>
      </c>
      <c r="I206" s="91" t="s">
        <v>478</v>
      </c>
      <c r="J206" s="212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</row>
    <row r="207" spans="1:27" s="8" customFormat="1" ht="12.75" customHeight="1" hidden="1">
      <c r="A207" s="95" t="s">
        <v>24</v>
      </c>
      <c r="B207" s="96"/>
      <c r="C207" s="94" t="s">
        <v>105</v>
      </c>
      <c r="D207" s="97" t="s">
        <v>413</v>
      </c>
      <c r="E207" s="94" t="s">
        <v>121</v>
      </c>
      <c r="F207" s="98" t="s">
        <v>100</v>
      </c>
      <c r="G207" s="97" t="s">
        <v>410</v>
      </c>
      <c r="H207" s="97" t="s">
        <v>477</v>
      </c>
      <c r="I207" s="97" t="s">
        <v>479</v>
      </c>
      <c r="J207" s="212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</row>
    <row r="208" spans="1:27" s="8" customFormat="1" ht="13.5" customHeight="1" hidden="1" thickBot="1">
      <c r="A208" s="99"/>
      <c r="B208" s="100"/>
      <c r="C208" s="101"/>
      <c r="D208" s="102" t="s">
        <v>414</v>
      </c>
      <c r="E208" s="103" t="s">
        <v>1</v>
      </c>
      <c r="F208" s="104" t="s">
        <v>101</v>
      </c>
      <c r="G208" s="102"/>
      <c r="H208" s="102" t="s">
        <v>485</v>
      </c>
      <c r="I208" s="102" t="s">
        <v>486</v>
      </c>
      <c r="J208" s="212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</row>
    <row r="209" spans="1:27" s="8" customFormat="1" ht="11.25" customHeight="1">
      <c r="A209" s="133" t="s">
        <v>208</v>
      </c>
      <c r="B209" s="155" t="s">
        <v>195</v>
      </c>
      <c r="C209" s="188">
        <v>971</v>
      </c>
      <c r="D209" s="111" t="s">
        <v>114</v>
      </c>
      <c r="E209" s="156"/>
      <c r="F209" s="133"/>
      <c r="G209" s="127"/>
      <c r="H209" s="128">
        <f>SUM(H216+H210)</f>
        <v>1903.5</v>
      </c>
      <c r="I209" s="128">
        <f>SUM(I216+I210)</f>
        <v>242</v>
      </c>
      <c r="J209" s="113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</row>
    <row r="210" spans="1:27" s="8" customFormat="1" ht="15" customHeight="1">
      <c r="A210" s="233" t="s">
        <v>209</v>
      </c>
      <c r="B210" s="234" t="s">
        <v>466</v>
      </c>
      <c r="C210" s="235">
        <v>971</v>
      </c>
      <c r="D210" s="110" t="s">
        <v>467</v>
      </c>
      <c r="E210" s="109"/>
      <c r="F210" s="118"/>
      <c r="G210" s="122"/>
      <c r="H210" s="128">
        <f>SUM(H211)</f>
        <v>63.5</v>
      </c>
      <c r="I210" s="128">
        <f>SUM(I211)</f>
        <v>0</v>
      </c>
      <c r="J210" s="113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</row>
    <row r="211" spans="1:27" s="8" customFormat="1" ht="12.75" customHeight="1">
      <c r="A211" s="118" t="s">
        <v>211</v>
      </c>
      <c r="B211" s="94" t="s">
        <v>475</v>
      </c>
      <c r="C211" s="120">
        <v>971</v>
      </c>
      <c r="D211" s="118" t="s">
        <v>467</v>
      </c>
      <c r="E211" s="121" t="s">
        <v>468</v>
      </c>
      <c r="F211" s="118"/>
      <c r="G211" s="121"/>
      <c r="H211" s="123">
        <f>SUM(H215)</f>
        <v>63.5</v>
      </c>
      <c r="I211" s="123">
        <f>SUM(I215)</f>
        <v>0</v>
      </c>
      <c r="J211" s="113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</row>
    <row r="212" spans="1:27" s="8" customFormat="1" ht="12" customHeight="1">
      <c r="A212" s="114"/>
      <c r="B212" s="81" t="s">
        <v>546</v>
      </c>
      <c r="C212" s="97"/>
      <c r="D212" s="114"/>
      <c r="E212" s="115"/>
      <c r="F212" s="114"/>
      <c r="G212" s="115"/>
      <c r="H212" s="167"/>
      <c r="I212" s="167"/>
      <c r="J212" s="113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</row>
    <row r="213" spans="1:27" s="8" customFormat="1" ht="11.25" customHeight="1">
      <c r="A213" s="114"/>
      <c r="B213" s="81" t="s">
        <v>547</v>
      </c>
      <c r="C213" s="166"/>
      <c r="D213" s="138"/>
      <c r="E213" s="73"/>
      <c r="F213" s="138"/>
      <c r="G213" s="73"/>
      <c r="H213" s="167"/>
      <c r="I213" s="167"/>
      <c r="J213" s="113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</row>
    <row r="214" spans="1:27" s="8" customFormat="1" ht="11.25" customHeight="1" hidden="1">
      <c r="A214" s="124"/>
      <c r="B214" s="236"/>
      <c r="C214" s="158"/>
      <c r="D214" s="124"/>
      <c r="E214" s="126"/>
      <c r="F214" s="124"/>
      <c r="G214" s="126"/>
      <c r="H214" s="159"/>
      <c r="I214" s="159"/>
      <c r="J214" s="113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</row>
    <row r="215" spans="1:27" s="8" customFormat="1" ht="14.25" customHeight="1">
      <c r="A215" s="237" t="s">
        <v>211</v>
      </c>
      <c r="B215" s="195" t="s">
        <v>507</v>
      </c>
      <c r="C215" s="238">
        <v>971</v>
      </c>
      <c r="D215" s="152" t="s">
        <v>467</v>
      </c>
      <c r="E215" s="152" t="s">
        <v>468</v>
      </c>
      <c r="F215" s="152" t="s">
        <v>442</v>
      </c>
      <c r="G215" s="152"/>
      <c r="H215" s="154">
        <v>63.5</v>
      </c>
      <c r="I215" s="154">
        <v>0</v>
      </c>
      <c r="J215" s="113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</row>
    <row r="216" spans="1:27" s="8" customFormat="1" ht="12.75" customHeight="1">
      <c r="A216" s="109" t="s">
        <v>469</v>
      </c>
      <c r="B216" s="106" t="s">
        <v>197</v>
      </c>
      <c r="C216" s="107">
        <v>971</v>
      </c>
      <c r="D216" s="110" t="s">
        <v>115</v>
      </c>
      <c r="E216" s="111"/>
      <c r="F216" s="109"/>
      <c r="G216" s="127"/>
      <c r="H216" s="117">
        <f>H217+H231+H248+H252+H255</f>
        <v>1840</v>
      </c>
      <c r="I216" s="117">
        <f>I217+I231+I248+I252+I255</f>
        <v>242</v>
      </c>
      <c r="J216" s="113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</row>
    <row r="217" spans="1:27" s="8" customFormat="1" ht="12.75" customHeight="1">
      <c r="A217" s="114" t="s">
        <v>470</v>
      </c>
      <c r="B217" s="135" t="s">
        <v>520</v>
      </c>
      <c r="C217" s="120">
        <v>971</v>
      </c>
      <c r="D217" s="115" t="s">
        <v>115</v>
      </c>
      <c r="E217" s="114" t="s">
        <v>278</v>
      </c>
      <c r="F217" s="114"/>
      <c r="G217" s="115"/>
      <c r="H217" s="123">
        <f>SUM(H219)</f>
        <v>635</v>
      </c>
      <c r="I217" s="123">
        <f>SUM(I219)</f>
        <v>123.3</v>
      </c>
      <c r="J217" s="113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</row>
    <row r="218" spans="1:27" s="8" customFormat="1" ht="10.5" customHeight="1">
      <c r="A218" s="109"/>
      <c r="B218" s="97" t="s">
        <v>200</v>
      </c>
      <c r="C218" s="107"/>
      <c r="D218" s="239"/>
      <c r="E218" s="239"/>
      <c r="F218" s="239"/>
      <c r="G218" s="240"/>
      <c r="H218" s="112"/>
      <c r="I218" s="112"/>
      <c r="J218" s="113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</row>
    <row r="219" spans="1:27" s="8" customFormat="1" ht="12.75" customHeight="1">
      <c r="A219" s="152" t="s">
        <v>470</v>
      </c>
      <c r="B219" s="160" t="s">
        <v>507</v>
      </c>
      <c r="C219" s="151">
        <v>971</v>
      </c>
      <c r="D219" s="161" t="s">
        <v>115</v>
      </c>
      <c r="E219" s="152" t="s">
        <v>278</v>
      </c>
      <c r="F219" s="124" t="s">
        <v>442</v>
      </c>
      <c r="G219" s="126"/>
      <c r="H219" s="154">
        <v>635</v>
      </c>
      <c r="I219" s="154">
        <v>123.3</v>
      </c>
      <c r="J219" s="113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</row>
    <row r="220" spans="1:27" s="8" customFormat="1" ht="12.75" customHeight="1" hidden="1">
      <c r="A220" s="118" t="s">
        <v>198</v>
      </c>
      <c r="B220" s="149" t="s">
        <v>131</v>
      </c>
      <c r="C220" s="188">
        <v>971</v>
      </c>
      <c r="D220" s="121" t="s">
        <v>115</v>
      </c>
      <c r="E220" s="133" t="s">
        <v>278</v>
      </c>
      <c r="F220" s="114" t="s">
        <v>130</v>
      </c>
      <c r="G220" s="115" t="s">
        <v>132</v>
      </c>
      <c r="H220" s="128">
        <f>SUM(H221,H226)</f>
        <v>655</v>
      </c>
      <c r="I220" s="128">
        <f>SUM(I221,I226)</f>
        <v>655</v>
      </c>
      <c r="J220" s="113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</row>
    <row r="221" spans="1:27" s="8" customFormat="1" ht="12.75" customHeight="1" hidden="1">
      <c r="A221" s="118" t="s">
        <v>201</v>
      </c>
      <c r="B221" s="149" t="s">
        <v>335</v>
      </c>
      <c r="C221" s="120">
        <v>971</v>
      </c>
      <c r="D221" s="121" t="s">
        <v>115</v>
      </c>
      <c r="E221" s="133" t="s">
        <v>278</v>
      </c>
      <c r="F221" s="133" t="s">
        <v>130</v>
      </c>
      <c r="G221" s="148" t="s">
        <v>140</v>
      </c>
      <c r="H221" s="112">
        <f>SUM(H222,H223)</f>
        <v>515</v>
      </c>
      <c r="I221" s="112">
        <f>SUM(I222,I223)</f>
        <v>515</v>
      </c>
      <c r="J221" s="113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</row>
    <row r="222" spans="1:27" s="8" customFormat="1" ht="12.75" customHeight="1" hidden="1">
      <c r="A222" s="152" t="s">
        <v>202</v>
      </c>
      <c r="B222" s="150" t="s">
        <v>10</v>
      </c>
      <c r="C222" s="151">
        <v>971</v>
      </c>
      <c r="D222" s="161" t="s">
        <v>115</v>
      </c>
      <c r="E222" s="152" t="s">
        <v>278</v>
      </c>
      <c r="F222" s="152" t="s">
        <v>130</v>
      </c>
      <c r="G222" s="161" t="s">
        <v>160</v>
      </c>
      <c r="H222" s="154">
        <v>275</v>
      </c>
      <c r="I222" s="154">
        <v>275</v>
      </c>
      <c r="J222" s="113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</row>
    <row r="223" spans="1:27" s="8" customFormat="1" ht="12.75" customHeight="1" hidden="1">
      <c r="A223" s="133" t="s">
        <v>311</v>
      </c>
      <c r="B223" s="149" t="s">
        <v>333</v>
      </c>
      <c r="C223" s="188">
        <v>971</v>
      </c>
      <c r="D223" s="148" t="s">
        <v>115</v>
      </c>
      <c r="E223" s="133" t="s">
        <v>278</v>
      </c>
      <c r="F223" s="133" t="s">
        <v>130</v>
      </c>
      <c r="G223" s="148" t="s">
        <v>145</v>
      </c>
      <c r="H223" s="128">
        <f>SUM(H224)</f>
        <v>240</v>
      </c>
      <c r="I223" s="128">
        <f>SUM(I224)</f>
        <v>240</v>
      </c>
      <c r="J223" s="113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</row>
    <row r="224" spans="1:27" s="8" customFormat="1" ht="12" customHeight="1" hidden="1">
      <c r="A224" s="140" t="s">
        <v>312</v>
      </c>
      <c r="B224" s="241" t="s">
        <v>199</v>
      </c>
      <c r="C224" s="175">
        <v>971</v>
      </c>
      <c r="D224" s="139" t="s">
        <v>115</v>
      </c>
      <c r="E224" s="129" t="s">
        <v>278</v>
      </c>
      <c r="F224" s="129" t="s">
        <v>130</v>
      </c>
      <c r="G224" s="139" t="s">
        <v>145</v>
      </c>
      <c r="H224" s="132">
        <v>240</v>
      </c>
      <c r="I224" s="132">
        <v>240</v>
      </c>
      <c r="J224" s="164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</row>
    <row r="225" spans="1:27" s="8" customFormat="1" ht="9.75" customHeight="1" hidden="1">
      <c r="A225" s="111"/>
      <c r="B225" s="157" t="s">
        <v>353</v>
      </c>
      <c r="C225" s="242"/>
      <c r="D225" s="239"/>
      <c r="E225" s="239"/>
      <c r="F225" s="239"/>
      <c r="G225" s="240"/>
      <c r="H225" s="112"/>
      <c r="I225" s="112"/>
      <c r="J225" s="113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</row>
    <row r="226" spans="1:27" s="8" customFormat="1" ht="12" customHeight="1" hidden="1">
      <c r="A226" s="133" t="s">
        <v>305</v>
      </c>
      <c r="B226" s="243" t="s">
        <v>111</v>
      </c>
      <c r="C226" s="188">
        <v>971</v>
      </c>
      <c r="D226" s="148" t="s">
        <v>115</v>
      </c>
      <c r="E226" s="133" t="s">
        <v>278</v>
      </c>
      <c r="F226" s="133" t="s">
        <v>130</v>
      </c>
      <c r="G226" s="148" t="s">
        <v>146</v>
      </c>
      <c r="H226" s="128">
        <f>SUM(H227)</f>
        <v>140</v>
      </c>
      <c r="I226" s="128">
        <f>SUM(I227)</f>
        <v>140</v>
      </c>
      <c r="J226" s="113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</row>
    <row r="227" spans="1:27" s="8" customFormat="1" ht="12" customHeight="1" hidden="1">
      <c r="A227" s="152" t="s">
        <v>313</v>
      </c>
      <c r="B227" s="194" t="s">
        <v>354</v>
      </c>
      <c r="C227" s="151">
        <v>971</v>
      </c>
      <c r="D227" s="161" t="s">
        <v>115</v>
      </c>
      <c r="E227" s="152" t="s">
        <v>278</v>
      </c>
      <c r="F227" s="152" t="s">
        <v>130</v>
      </c>
      <c r="G227" s="161" t="s">
        <v>146</v>
      </c>
      <c r="H227" s="159">
        <v>140</v>
      </c>
      <c r="I227" s="159">
        <v>140</v>
      </c>
      <c r="J227" s="113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</row>
    <row r="228" spans="1:27" s="8" customFormat="1" ht="12" customHeight="1" hidden="1">
      <c r="A228" s="118" t="s">
        <v>203</v>
      </c>
      <c r="B228" s="244" t="s">
        <v>147</v>
      </c>
      <c r="C228" s="188">
        <v>971</v>
      </c>
      <c r="D228" s="121" t="s">
        <v>115</v>
      </c>
      <c r="E228" s="133" t="s">
        <v>278</v>
      </c>
      <c r="F228" s="114" t="s">
        <v>130</v>
      </c>
      <c r="G228" s="148" t="s">
        <v>148</v>
      </c>
      <c r="H228" s="128">
        <f>SUM(H229)</f>
        <v>35</v>
      </c>
      <c r="I228" s="128">
        <f>SUM(I229)</f>
        <v>35</v>
      </c>
      <c r="J228" s="113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</row>
    <row r="229" spans="1:27" s="8" customFormat="1" ht="12" customHeight="1" hidden="1">
      <c r="A229" s="118" t="s">
        <v>206</v>
      </c>
      <c r="B229" s="244" t="s">
        <v>151</v>
      </c>
      <c r="C229" s="188">
        <v>971</v>
      </c>
      <c r="D229" s="121" t="s">
        <v>115</v>
      </c>
      <c r="E229" s="133" t="s">
        <v>278</v>
      </c>
      <c r="F229" s="133" t="s">
        <v>130</v>
      </c>
      <c r="G229" s="148" t="s">
        <v>152</v>
      </c>
      <c r="H229" s="128">
        <f>SUM(H230)</f>
        <v>35</v>
      </c>
      <c r="I229" s="128">
        <f>SUM(I230)</f>
        <v>35</v>
      </c>
      <c r="J229" s="113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</row>
    <row r="230" spans="1:27" s="8" customFormat="1" ht="12" customHeight="1" hidden="1">
      <c r="A230" s="152" t="s">
        <v>207</v>
      </c>
      <c r="B230" s="194" t="s">
        <v>379</v>
      </c>
      <c r="C230" s="151">
        <v>971</v>
      </c>
      <c r="D230" s="161" t="s">
        <v>115</v>
      </c>
      <c r="E230" s="152" t="s">
        <v>278</v>
      </c>
      <c r="F230" s="152" t="s">
        <v>130</v>
      </c>
      <c r="G230" s="161" t="s">
        <v>152</v>
      </c>
      <c r="H230" s="154">
        <v>35</v>
      </c>
      <c r="I230" s="154">
        <v>35</v>
      </c>
      <c r="J230" s="113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</row>
    <row r="231" spans="1:27" s="8" customFormat="1" ht="11.25" customHeight="1">
      <c r="A231" s="114" t="s">
        <v>471</v>
      </c>
      <c r="B231" s="135" t="s">
        <v>204</v>
      </c>
      <c r="C231" s="120">
        <v>971</v>
      </c>
      <c r="D231" s="115" t="s">
        <v>115</v>
      </c>
      <c r="E231" s="114" t="s">
        <v>286</v>
      </c>
      <c r="F231" s="114"/>
      <c r="G231" s="115" t="s">
        <v>104</v>
      </c>
      <c r="H231" s="123">
        <f>SUM(H233)</f>
        <v>695</v>
      </c>
      <c r="I231" s="123">
        <f>SUM(I233)</f>
        <v>84.8</v>
      </c>
      <c r="J231" s="212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</row>
    <row r="232" spans="1:27" s="8" customFormat="1" ht="10.5" customHeight="1">
      <c r="A232" s="109"/>
      <c r="B232" s="97" t="s">
        <v>205</v>
      </c>
      <c r="C232" s="107"/>
      <c r="D232" s="239"/>
      <c r="E232" s="239"/>
      <c r="F232" s="239"/>
      <c r="G232" s="240"/>
      <c r="H232" s="112"/>
      <c r="I232" s="112"/>
      <c r="J232" s="212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</row>
    <row r="233" spans="1:27" s="8" customFormat="1" ht="12.75" customHeight="1" thickBot="1">
      <c r="A233" s="152" t="s">
        <v>471</v>
      </c>
      <c r="B233" s="160" t="s">
        <v>507</v>
      </c>
      <c r="C233" s="151">
        <v>971</v>
      </c>
      <c r="D233" s="161" t="s">
        <v>115</v>
      </c>
      <c r="E233" s="152" t="s">
        <v>286</v>
      </c>
      <c r="F233" s="124" t="s">
        <v>442</v>
      </c>
      <c r="G233" s="126" t="s">
        <v>104</v>
      </c>
      <c r="H233" s="154">
        <v>695</v>
      </c>
      <c r="I233" s="154">
        <v>84.8</v>
      </c>
      <c r="J233" s="113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</row>
    <row r="234" spans="1:27" s="8" customFormat="1" ht="12.75" customHeight="1" hidden="1">
      <c r="A234" s="118" t="s">
        <v>203</v>
      </c>
      <c r="B234" s="149" t="s">
        <v>131</v>
      </c>
      <c r="C234" s="188">
        <v>971</v>
      </c>
      <c r="D234" s="121" t="s">
        <v>115</v>
      </c>
      <c r="E234" s="133" t="s">
        <v>286</v>
      </c>
      <c r="F234" s="114" t="s">
        <v>130</v>
      </c>
      <c r="G234" s="115" t="s">
        <v>132</v>
      </c>
      <c r="H234" s="128">
        <f>SUM(H235,H240)</f>
        <v>470</v>
      </c>
      <c r="I234" s="128">
        <f>SUM(I235,I240)</f>
        <v>470</v>
      </c>
      <c r="J234" s="212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</row>
    <row r="235" spans="1:27" s="8" customFormat="1" ht="12.75" customHeight="1" hidden="1">
      <c r="A235" s="118" t="s">
        <v>206</v>
      </c>
      <c r="B235" s="149" t="s">
        <v>335</v>
      </c>
      <c r="C235" s="120">
        <v>971</v>
      </c>
      <c r="D235" s="121" t="s">
        <v>115</v>
      </c>
      <c r="E235" s="133" t="s">
        <v>286</v>
      </c>
      <c r="F235" s="133" t="s">
        <v>130</v>
      </c>
      <c r="G235" s="148" t="s">
        <v>140</v>
      </c>
      <c r="H235" s="112">
        <f>SUM(H236,H237)</f>
        <v>400</v>
      </c>
      <c r="I235" s="112">
        <f>SUM(I236,I237)</f>
        <v>400</v>
      </c>
      <c r="J235" s="212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</row>
    <row r="236" spans="1:27" s="8" customFormat="1" ht="12.75" customHeight="1" hidden="1">
      <c r="A236" s="129" t="s">
        <v>207</v>
      </c>
      <c r="B236" s="150" t="s">
        <v>10</v>
      </c>
      <c r="C236" s="151">
        <v>971</v>
      </c>
      <c r="D236" s="161" t="s">
        <v>115</v>
      </c>
      <c r="E236" s="152" t="s">
        <v>286</v>
      </c>
      <c r="F236" s="152" t="s">
        <v>130</v>
      </c>
      <c r="G236" s="161" t="s">
        <v>160</v>
      </c>
      <c r="H236" s="154">
        <v>30</v>
      </c>
      <c r="I236" s="154">
        <v>30</v>
      </c>
      <c r="J236" s="212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</row>
    <row r="237" spans="1:27" s="8" customFormat="1" ht="12.75" customHeight="1" hidden="1">
      <c r="A237" s="118" t="s">
        <v>314</v>
      </c>
      <c r="B237" s="149" t="s">
        <v>333</v>
      </c>
      <c r="C237" s="188">
        <v>971</v>
      </c>
      <c r="D237" s="148" t="s">
        <v>115</v>
      </c>
      <c r="E237" s="133" t="s">
        <v>286</v>
      </c>
      <c r="F237" s="133" t="s">
        <v>130</v>
      </c>
      <c r="G237" s="148" t="s">
        <v>145</v>
      </c>
      <c r="H237" s="128">
        <f>H238</f>
        <v>370</v>
      </c>
      <c r="I237" s="128">
        <f>I238</f>
        <v>370</v>
      </c>
      <c r="J237" s="212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</row>
    <row r="238" spans="1:27" s="8" customFormat="1" ht="12.75" customHeight="1" hidden="1">
      <c r="A238" s="129" t="s">
        <v>315</v>
      </c>
      <c r="B238" s="241" t="s">
        <v>371</v>
      </c>
      <c r="C238" s="175">
        <v>971</v>
      </c>
      <c r="D238" s="139" t="s">
        <v>115</v>
      </c>
      <c r="E238" s="129" t="s">
        <v>286</v>
      </c>
      <c r="F238" s="129" t="s">
        <v>130</v>
      </c>
      <c r="G238" s="139" t="s">
        <v>145</v>
      </c>
      <c r="H238" s="132">
        <v>370</v>
      </c>
      <c r="I238" s="132">
        <v>370</v>
      </c>
      <c r="J238" s="216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</row>
    <row r="239" spans="1:27" s="8" customFormat="1" ht="10.5" customHeight="1" hidden="1">
      <c r="A239" s="109"/>
      <c r="B239" s="245" t="s">
        <v>353</v>
      </c>
      <c r="C239" s="242"/>
      <c r="D239" s="239"/>
      <c r="E239" s="239"/>
      <c r="F239" s="239"/>
      <c r="G239" s="240"/>
      <c r="H239" s="112"/>
      <c r="I239" s="112"/>
      <c r="J239" s="212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</row>
    <row r="240" spans="1:27" s="8" customFormat="1" ht="12.75" customHeight="1" hidden="1">
      <c r="A240" s="133" t="s">
        <v>303</v>
      </c>
      <c r="B240" s="243" t="s">
        <v>111</v>
      </c>
      <c r="C240" s="188">
        <v>971</v>
      </c>
      <c r="D240" s="148" t="s">
        <v>115</v>
      </c>
      <c r="E240" s="133" t="s">
        <v>286</v>
      </c>
      <c r="F240" s="133" t="s">
        <v>130</v>
      </c>
      <c r="G240" s="148" t="s">
        <v>146</v>
      </c>
      <c r="H240" s="128">
        <f>SUM(H241)</f>
        <v>70</v>
      </c>
      <c r="I240" s="128">
        <f>SUM(I241)</f>
        <v>70</v>
      </c>
      <c r="J240" s="212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</row>
    <row r="241" spans="1:27" s="8" customFormat="1" ht="12" customHeight="1" hidden="1">
      <c r="A241" s="152" t="s">
        <v>304</v>
      </c>
      <c r="B241" s="194" t="s">
        <v>354</v>
      </c>
      <c r="C241" s="131">
        <v>971</v>
      </c>
      <c r="D241" s="161" t="s">
        <v>115</v>
      </c>
      <c r="E241" s="152" t="s">
        <v>286</v>
      </c>
      <c r="F241" s="152" t="s">
        <v>130</v>
      </c>
      <c r="G241" s="161" t="s">
        <v>146</v>
      </c>
      <c r="H241" s="159">
        <v>70</v>
      </c>
      <c r="I241" s="159">
        <v>70</v>
      </c>
      <c r="J241" s="212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</row>
    <row r="242" spans="1:27" s="8" customFormat="1" ht="8.25" customHeight="1" hidden="1" thickBot="1">
      <c r="A242" s="176"/>
      <c r="B242" s="177"/>
      <c r="C242" s="246"/>
      <c r="D242" s="179"/>
      <c r="E242" s="219"/>
      <c r="F242" s="176"/>
      <c r="G242" s="179"/>
      <c r="H242" s="180"/>
      <c r="I242" s="180"/>
      <c r="J242" s="212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</row>
    <row r="243" spans="1:27" s="8" customFormat="1" ht="27" customHeight="1" hidden="1" thickTop="1">
      <c r="A243" s="73"/>
      <c r="B243" s="181"/>
      <c r="C243" s="182"/>
      <c r="D243" s="73"/>
      <c r="E243" s="73"/>
      <c r="F243" s="73"/>
      <c r="G243" s="73"/>
      <c r="H243" s="183"/>
      <c r="I243" s="183"/>
      <c r="J243" s="212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</row>
    <row r="244" spans="1:27" s="8" customFormat="1" ht="10.5" customHeight="1" hidden="1" thickBot="1">
      <c r="A244" s="73"/>
      <c r="B244" s="181"/>
      <c r="C244" s="182"/>
      <c r="D244" s="73"/>
      <c r="E244" s="73"/>
      <c r="F244" s="73"/>
      <c r="G244" s="73"/>
      <c r="H244" s="247"/>
      <c r="I244" s="247"/>
      <c r="J244" s="212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</row>
    <row r="245" spans="1:27" s="8" customFormat="1" ht="12" customHeight="1" hidden="1">
      <c r="A245" s="90"/>
      <c r="B245" s="91"/>
      <c r="C245" s="92"/>
      <c r="D245" s="91"/>
      <c r="E245" s="92"/>
      <c r="F245" s="93"/>
      <c r="G245" s="91"/>
      <c r="H245" s="91"/>
      <c r="I245" s="91"/>
      <c r="J245" s="212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</row>
    <row r="246" spans="1:27" s="8" customFormat="1" ht="12" customHeight="1" hidden="1">
      <c r="A246" s="95"/>
      <c r="B246" s="96"/>
      <c r="C246" s="94"/>
      <c r="D246" s="97"/>
      <c r="E246" s="94"/>
      <c r="F246" s="98"/>
      <c r="G246" s="97"/>
      <c r="H246" s="97"/>
      <c r="I246" s="97"/>
      <c r="J246" s="212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</row>
    <row r="247" spans="1:27" s="8" customFormat="1" ht="12" customHeight="1" hidden="1" thickBot="1">
      <c r="A247" s="99"/>
      <c r="B247" s="100"/>
      <c r="C247" s="101"/>
      <c r="D247" s="102" t="s">
        <v>414</v>
      </c>
      <c r="E247" s="103" t="s">
        <v>1</v>
      </c>
      <c r="F247" s="104" t="s">
        <v>101</v>
      </c>
      <c r="G247" s="102"/>
      <c r="H247" s="102" t="s">
        <v>297</v>
      </c>
      <c r="I247" s="102" t="s">
        <v>297</v>
      </c>
      <c r="J247" s="212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</row>
    <row r="248" spans="1:27" s="8" customFormat="1" ht="12" customHeight="1">
      <c r="A248" s="114" t="s">
        <v>472</v>
      </c>
      <c r="B248" s="248" t="s">
        <v>548</v>
      </c>
      <c r="C248" s="227">
        <v>971</v>
      </c>
      <c r="D248" s="249" t="s">
        <v>115</v>
      </c>
      <c r="E248" s="92" t="s">
        <v>426</v>
      </c>
      <c r="F248" s="250"/>
      <c r="G248" s="92"/>
      <c r="H248" s="251">
        <f>H251</f>
        <v>160</v>
      </c>
      <c r="I248" s="251">
        <f>I251</f>
        <v>0</v>
      </c>
      <c r="J248" s="212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</row>
    <row r="249" spans="1:27" s="8" customFormat="1" ht="11.25" customHeight="1">
      <c r="A249" s="186"/>
      <c r="B249" s="252" t="s">
        <v>549</v>
      </c>
      <c r="C249" s="182"/>
      <c r="D249" s="97"/>
      <c r="E249" s="94"/>
      <c r="F249" s="98"/>
      <c r="G249" s="94"/>
      <c r="H249" s="253"/>
      <c r="I249" s="253"/>
      <c r="J249" s="212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</row>
    <row r="250" spans="1:27" s="8" customFormat="1" ht="12" customHeight="1" hidden="1">
      <c r="A250" s="254"/>
      <c r="B250" s="255"/>
      <c r="C250" s="182"/>
      <c r="D250" s="97"/>
      <c r="E250" s="106"/>
      <c r="F250" s="256"/>
      <c r="G250" s="106"/>
      <c r="H250" s="257"/>
      <c r="I250" s="257"/>
      <c r="J250" s="212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</row>
    <row r="251" spans="1:27" s="8" customFormat="1" ht="12" customHeight="1">
      <c r="A251" s="133" t="s">
        <v>472</v>
      </c>
      <c r="B251" s="160" t="s">
        <v>507</v>
      </c>
      <c r="C251" s="151"/>
      <c r="D251" s="152" t="s">
        <v>115</v>
      </c>
      <c r="E251" s="152" t="s">
        <v>426</v>
      </c>
      <c r="F251" s="124" t="s">
        <v>442</v>
      </c>
      <c r="G251" s="126"/>
      <c r="H251" s="154">
        <v>160</v>
      </c>
      <c r="I251" s="154">
        <v>0</v>
      </c>
      <c r="J251" s="212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</row>
    <row r="252" spans="1:27" s="8" customFormat="1" ht="12" customHeight="1">
      <c r="A252" s="114" t="s">
        <v>473</v>
      </c>
      <c r="B252" s="97" t="s">
        <v>431</v>
      </c>
      <c r="C252" s="97">
        <v>971</v>
      </c>
      <c r="D252" s="115" t="s">
        <v>115</v>
      </c>
      <c r="E252" s="114" t="s">
        <v>433</v>
      </c>
      <c r="F252" s="114"/>
      <c r="G252" s="115"/>
      <c r="H252" s="117">
        <f>H254</f>
        <v>150</v>
      </c>
      <c r="I252" s="117">
        <f>I254</f>
        <v>0</v>
      </c>
      <c r="J252" s="212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</row>
    <row r="253" spans="1:27" s="8" customFormat="1" ht="9.75" customHeight="1">
      <c r="A253" s="114"/>
      <c r="B253" s="97" t="s">
        <v>432</v>
      </c>
      <c r="C253" s="97"/>
      <c r="D253" s="115"/>
      <c r="E253" s="114"/>
      <c r="F253" s="114"/>
      <c r="G253" s="115"/>
      <c r="H253" s="117"/>
      <c r="I253" s="117"/>
      <c r="J253" s="212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</row>
    <row r="254" spans="1:27" s="8" customFormat="1" ht="12" customHeight="1">
      <c r="A254" s="152" t="s">
        <v>473</v>
      </c>
      <c r="B254" s="160" t="s">
        <v>507</v>
      </c>
      <c r="C254" s="151">
        <v>971</v>
      </c>
      <c r="D254" s="161" t="s">
        <v>115</v>
      </c>
      <c r="E254" s="152" t="s">
        <v>433</v>
      </c>
      <c r="F254" s="152" t="s">
        <v>442</v>
      </c>
      <c r="G254" s="201"/>
      <c r="H254" s="154">
        <v>150</v>
      </c>
      <c r="I254" s="154">
        <v>0</v>
      </c>
      <c r="J254" s="113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</row>
    <row r="255" spans="1:27" s="8" customFormat="1" ht="12" customHeight="1">
      <c r="A255" s="114" t="s">
        <v>474</v>
      </c>
      <c r="B255" s="97" t="s">
        <v>367</v>
      </c>
      <c r="C255" s="97">
        <v>971</v>
      </c>
      <c r="D255" s="115" t="s">
        <v>115</v>
      </c>
      <c r="E255" s="114" t="s">
        <v>366</v>
      </c>
      <c r="F255" s="114"/>
      <c r="G255" s="115"/>
      <c r="H255" s="117">
        <f>SUM(H258)</f>
        <v>200</v>
      </c>
      <c r="I255" s="117">
        <f>SUM(I258)</f>
        <v>33.9</v>
      </c>
      <c r="J255" s="212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</row>
    <row r="256" spans="1:27" s="8" customFormat="1" ht="11.25" customHeight="1">
      <c r="A256" s="114"/>
      <c r="B256" s="97" t="s">
        <v>369</v>
      </c>
      <c r="C256" s="97"/>
      <c r="D256" s="115"/>
      <c r="E256" s="114"/>
      <c r="F256" s="114"/>
      <c r="G256" s="115"/>
      <c r="H256" s="117"/>
      <c r="I256" s="117"/>
      <c r="J256" s="212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</row>
    <row r="257" spans="1:27" s="8" customFormat="1" ht="11.25" customHeight="1">
      <c r="A257" s="109"/>
      <c r="B257" s="97" t="s">
        <v>368</v>
      </c>
      <c r="C257" s="107"/>
      <c r="D257" s="239"/>
      <c r="E257" s="239"/>
      <c r="F257" s="239"/>
      <c r="G257" s="240"/>
      <c r="H257" s="112"/>
      <c r="I257" s="112"/>
      <c r="J257" s="212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</row>
    <row r="258" spans="1:27" s="8" customFormat="1" ht="12" customHeight="1">
      <c r="A258" s="152" t="s">
        <v>474</v>
      </c>
      <c r="B258" s="160" t="s">
        <v>507</v>
      </c>
      <c r="C258" s="151">
        <v>971</v>
      </c>
      <c r="D258" s="161" t="s">
        <v>115</v>
      </c>
      <c r="E258" s="152" t="s">
        <v>366</v>
      </c>
      <c r="F258" s="124" t="s">
        <v>442</v>
      </c>
      <c r="G258" s="126"/>
      <c r="H258" s="154">
        <v>200</v>
      </c>
      <c r="I258" s="154">
        <v>33.9</v>
      </c>
      <c r="J258" s="113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</row>
    <row r="259" spans="1:27" s="8" customFormat="1" ht="12" customHeight="1" hidden="1">
      <c r="A259" s="118" t="s">
        <v>377</v>
      </c>
      <c r="B259" s="149" t="s">
        <v>131</v>
      </c>
      <c r="C259" s="188">
        <v>971</v>
      </c>
      <c r="D259" s="121" t="s">
        <v>115</v>
      </c>
      <c r="E259" s="133" t="s">
        <v>372</v>
      </c>
      <c r="F259" s="114" t="s">
        <v>130</v>
      </c>
      <c r="G259" s="115" t="s">
        <v>132</v>
      </c>
      <c r="H259" s="128">
        <f>SUM(H260)</f>
        <v>30</v>
      </c>
      <c r="I259" s="128">
        <f>SUM(I260)</f>
        <v>30</v>
      </c>
      <c r="J259" s="212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</row>
    <row r="260" spans="1:27" s="8" customFormat="1" ht="12" customHeight="1" hidden="1">
      <c r="A260" s="133" t="s">
        <v>378</v>
      </c>
      <c r="B260" s="243" t="s">
        <v>111</v>
      </c>
      <c r="C260" s="188">
        <v>971</v>
      </c>
      <c r="D260" s="148" t="s">
        <v>115</v>
      </c>
      <c r="E260" s="114" t="s">
        <v>372</v>
      </c>
      <c r="F260" s="133" t="s">
        <v>130</v>
      </c>
      <c r="G260" s="148" t="s">
        <v>146</v>
      </c>
      <c r="H260" s="128">
        <f>SUM(H261)</f>
        <v>30</v>
      </c>
      <c r="I260" s="128">
        <f>SUM(I261)</f>
        <v>30</v>
      </c>
      <c r="J260" s="212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</row>
    <row r="261" spans="1:27" s="8" customFormat="1" ht="12" customHeight="1" hidden="1">
      <c r="A261" s="152" t="s">
        <v>378</v>
      </c>
      <c r="B261" s="194" t="s">
        <v>376</v>
      </c>
      <c r="C261" s="151">
        <v>971</v>
      </c>
      <c r="D261" s="161" t="s">
        <v>115</v>
      </c>
      <c r="E261" s="152" t="s">
        <v>372</v>
      </c>
      <c r="F261" s="152" t="s">
        <v>130</v>
      </c>
      <c r="G261" s="161" t="s">
        <v>146</v>
      </c>
      <c r="H261" s="159">
        <v>30</v>
      </c>
      <c r="I261" s="159">
        <v>30</v>
      </c>
      <c r="J261" s="212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</row>
    <row r="262" spans="1:27" s="8" customFormat="1" ht="12" customHeight="1" hidden="1">
      <c r="A262" s="118" t="s">
        <v>411</v>
      </c>
      <c r="B262" s="244" t="s">
        <v>147</v>
      </c>
      <c r="C262" s="188">
        <v>971</v>
      </c>
      <c r="D262" s="121" t="s">
        <v>115</v>
      </c>
      <c r="E262" s="133" t="s">
        <v>372</v>
      </c>
      <c r="F262" s="114" t="s">
        <v>130</v>
      </c>
      <c r="G262" s="115" t="s">
        <v>148</v>
      </c>
      <c r="H262" s="128">
        <f>SUM(H263)</f>
        <v>10</v>
      </c>
      <c r="I262" s="128">
        <f>SUM(I263)</f>
        <v>10</v>
      </c>
      <c r="J262" s="212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</row>
    <row r="263" spans="1:27" s="8" customFormat="1" ht="12" customHeight="1" hidden="1">
      <c r="A263" s="133" t="s">
        <v>412</v>
      </c>
      <c r="B263" s="244" t="s">
        <v>151</v>
      </c>
      <c r="C263" s="188">
        <v>971</v>
      </c>
      <c r="D263" s="148" t="s">
        <v>115</v>
      </c>
      <c r="E263" s="114" t="s">
        <v>372</v>
      </c>
      <c r="F263" s="133" t="s">
        <v>130</v>
      </c>
      <c r="G263" s="148" t="s">
        <v>152</v>
      </c>
      <c r="H263" s="128">
        <f>SUM(H264)</f>
        <v>10</v>
      </c>
      <c r="I263" s="128">
        <f>SUM(I264)</f>
        <v>10</v>
      </c>
      <c r="J263" s="212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</row>
    <row r="264" spans="1:27" s="8" customFormat="1" ht="12" customHeight="1" hidden="1">
      <c r="A264" s="152" t="s">
        <v>412</v>
      </c>
      <c r="B264" s="194" t="s">
        <v>379</v>
      </c>
      <c r="C264" s="151">
        <v>971</v>
      </c>
      <c r="D264" s="161" t="s">
        <v>115</v>
      </c>
      <c r="E264" s="152" t="s">
        <v>372</v>
      </c>
      <c r="F264" s="152" t="s">
        <v>130</v>
      </c>
      <c r="G264" s="161" t="s">
        <v>152</v>
      </c>
      <c r="H264" s="159">
        <v>10</v>
      </c>
      <c r="I264" s="159">
        <v>10</v>
      </c>
      <c r="J264" s="212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</row>
    <row r="265" spans="1:27" s="8" customFormat="1" ht="12.75" customHeight="1">
      <c r="A265" s="109" t="s">
        <v>218</v>
      </c>
      <c r="B265" s="106" t="s">
        <v>359</v>
      </c>
      <c r="C265" s="107">
        <v>971</v>
      </c>
      <c r="D265" s="110" t="s">
        <v>118</v>
      </c>
      <c r="E265" s="111"/>
      <c r="F265" s="109"/>
      <c r="G265" s="158"/>
      <c r="H265" s="112">
        <f>SUM(H266)</f>
        <v>3370</v>
      </c>
      <c r="I265" s="112">
        <f>SUM(I266)</f>
        <v>462.9</v>
      </c>
      <c r="J265" s="212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</row>
    <row r="266" spans="1:27" s="8" customFormat="1" ht="12" customHeight="1">
      <c r="A266" s="133" t="s">
        <v>404</v>
      </c>
      <c r="B266" s="188" t="s">
        <v>210</v>
      </c>
      <c r="C266" s="188">
        <v>971</v>
      </c>
      <c r="D266" s="148" t="s">
        <v>119</v>
      </c>
      <c r="E266" s="111"/>
      <c r="F266" s="109"/>
      <c r="G266" s="158"/>
      <c r="H266" s="128">
        <f>SUM(H267)</f>
        <v>3370</v>
      </c>
      <c r="I266" s="128">
        <f>SUM(I267)</f>
        <v>462.9</v>
      </c>
      <c r="J266" s="212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</row>
    <row r="267" spans="1:27" s="8" customFormat="1" ht="12" customHeight="1">
      <c r="A267" s="116" t="s">
        <v>404</v>
      </c>
      <c r="B267" s="97" t="s">
        <v>212</v>
      </c>
      <c r="C267" s="97">
        <v>971</v>
      </c>
      <c r="D267" s="115" t="s">
        <v>119</v>
      </c>
      <c r="E267" s="114" t="s">
        <v>429</v>
      </c>
      <c r="F267" s="114"/>
      <c r="G267" s="115"/>
      <c r="H267" s="117">
        <f>SUM(H269)</f>
        <v>3370</v>
      </c>
      <c r="I267" s="117">
        <f>SUM(I269)</f>
        <v>462.9</v>
      </c>
      <c r="J267" s="212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</row>
    <row r="268" spans="1:27" s="8" customFormat="1" ht="11.25" customHeight="1">
      <c r="A268" s="127"/>
      <c r="B268" s="107" t="s">
        <v>213</v>
      </c>
      <c r="C268" s="107"/>
      <c r="D268" s="258"/>
      <c r="E268" s="239"/>
      <c r="F268" s="239"/>
      <c r="G268" s="240"/>
      <c r="H268" s="112"/>
      <c r="I268" s="112"/>
      <c r="J268" s="212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</row>
    <row r="269" spans="1:27" s="8" customFormat="1" ht="12.75" customHeight="1">
      <c r="A269" s="152" t="s">
        <v>404</v>
      </c>
      <c r="B269" s="160" t="s">
        <v>507</v>
      </c>
      <c r="C269" s="151">
        <v>971</v>
      </c>
      <c r="D269" s="139" t="s">
        <v>119</v>
      </c>
      <c r="E269" s="129" t="s">
        <v>429</v>
      </c>
      <c r="F269" s="152" t="s">
        <v>442</v>
      </c>
      <c r="G269" s="201" t="s">
        <v>104</v>
      </c>
      <c r="H269" s="154">
        <v>3370</v>
      </c>
      <c r="I269" s="154">
        <v>462.9</v>
      </c>
      <c r="J269" s="113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</row>
    <row r="270" spans="1:27" s="8" customFormat="1" ht="12.75" customHeight="1" hidden="1">
      <c r="A270" s="118" t="s">
        <v>211</v>
      </c>
      <c r="B270" s="149" t="s">
        <v>131</v>
      </c>
      <c r="C270" s="188">
        <v>971</v>
      </c>
      <c r="D270" s="156" t="s">
        <v>119</v>
      </c>
      <c r="E270" s="118" t="s">
        <v>287</v>
      </c>
      <c r="F270" s="259" t="s">
        <v>130</v>
      </c>
      <c r="G270" s="133" t="s">
        <v>132</v>
      </c>
      <c r="H270" s="128">
        <f>SUM(H271,H277)</f>
        <v>1058</v>
      </c>
      <c r="I270" s="128">
        <f>SUM(I271,I277)</f>
        <v>1058</v>
      </c>
      <c r="J270" s="212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</row>
    <row r="271" spans="1:27" s="8" customFormat="1" ht="12.75" customHeight="1" hidden="1">
      <c r="A271" s="118" t="s">
        <v>214</v>
      </c>
      <c r="B271" s="149" t="s">
        <v>335</v>
      </c>
      <c r="C271" s="188">
        <v>971</v>
      </c>
      <c r="D271" s="156" t="s">
        <v>119</v>
      </c>
      <c r="E271" s="118" t="s">
        <v>287</v>
      </c>
      <c r="F271" s="259" t="s">
        <v>130</v>
      </c>
      <c r="G271" s="133" t="s">
        <v>140</v>
      </c>
      <c r="H271" s="112">
        <f>SUM(H272)</f>
        <v>1018</v>
      </c>
      <c r="I271" s="112">
        <f>SUM(I272)</f>
        <v>1018</v>
      </c>
      <c r="J271" s="212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</row>
    <row r="272" spans="1:27" s="8" customFormat="1" ht="12.75" customHeight="1" hidden="1">
      <c r="A272" s="133" t="s">
        <v>301</v>
      </c>
      <c r="B272" s="149" t="s">
        <v>333</v>
      </c>
      <c r="C272" s="188">
        <v>971</v>
      </c>
      <c r="D272" s="156" t="s">
        <v>119</v>
      </c>
      <c r="E272" s="133" t="s">
        <v>287</v>
      </c>
      <c r="F272" s="259" t="s">
        <v>130</v>
      </c>
      <c r="G272" s="148" t="s">
        <v>145</v>
      </c>
      <c r="H272" s="128">
        <f>SUM(H273,H275)</f>
        <v>1018</v>
      </c>
      <c r="I272" s="128">
        <f>SUM(I273,I275)</f>
        <v>1018</v>
      </c>
      <c r="J272" s="212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</row>
    <row r="273" spans="1:27" s="8" customFormat="1" ht="12" customHeight="1" hidden="1">
      <c r="A273" s="136" t="s">
        <v>317</v>
      </c>
      <c r="B273" s="241" t="s">
        <v>215</v>
      </c>
      <c r="C273" s="260">
        <v>971</v>
      </c>
      <c r="D273" s="73" t="s">
        <v>119</v>
      </c>
      <c r="E273" s="138" t="s">
        <v>288</v>
      </c>
      <c r="F273" s="138" t="s">
        <v>130</v>
      </c>
      <c r="G273" s="73" t="s">
        <v>145</v>
      </c>
      <c r="H273" s="167">
        <v>640</v>
      </c>
      <c r="I273" s="167">
        <v>640</v>
      </c>
      <c r="J273" s="216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</row>
    <row r="274" spans="1:27" s="8" customFormat="1" ht="12" customHeight="1" hidden="1">
      <c r="A274" s="111"/>
      <c r="B274" s="245" t="s">
        <v>355</v>
      </c>
      <c r="C274" s="242"/>
      <c r="D274" s="239"/>
      <c r="E274" s="239"/>
      <c r="F274" s="239"/>
      <c r="G274" s="240"/>
      <c r="H274" s="112"/>
      <c r="I274" s="112"/>
      <c r="J274" s="212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</row>
    <row r="275" spans="1:27" s="8" customFormat="1" ht="14.25" customHeight="1" hidden="1">
      <c r="A275" s="136" t="s">
        <v>318</v>
      </c>
      <c r="B275" s="241" t="s">
        <v>360</v>
      </c>
      <c r="C275" s="175">
        <v>971</v>
      </c>
      <c r="D275" s="73" t="s">
        <v>119</v>
      </c>
      <c r="E275" s="138" t="s">
        <v>289</v>
      </c>
      <c r="F275" s="138" t="s">
        <v>130</v>
      </c>
      <c r="G275" s="73" t="s">
        <v>145</v>
      </c>
      <c r="H275" s="167">
        <v>378</v>
      </c>
      <c r="I275" s="167">
        <v>378</v>
      </c>
      <c r="J275" s="216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</row>
    <row r="276" spans="1:27" s="8" customFormat="1" ht="12" customHeight="1" hidden="1">
      <c r="A276" s="111"/>
      <c r="B276" s="261" t="s">
        <v>353</v>
      </c>
      <c r="C276" s="242"/>
      <c r="D276" s="239"/>
      <c r="E276" s="239"/>
      <c r="F276" s="239"/>
      <c r="G276" s="240"/>
      <c r="H276" s="112"/>
      <c r="I276" s="112"/>
      <c r="J276" s="212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</row>
    <row r="277" spans="1:27" s="8" customFormat="1" ht="12.75" customHeight="1" hidden="1">
      <c r="A277" s="133" t="s">
        <v>216</v>
      </c>
      <c r="B277" s="243" t="s">
        <v>111</v>
      </c>
      <c r="C277" s="188">
        <v>971</v>
      </c>
      <c r="D277" s="156" t="s">
        <v>119</v>
      </c>
      <c r="E277" s="133" t="s">
        <v>287</v>
      </c>
      <c r="F277" s="259" t="s">
        <v>130</v>
      </c>
      <c r="G277" s="148" t="s">
        <v>146</v>
      </c>
      <c r="H277" s="128">
        <f>SUM(H278)</f>
        <v>40</v>
      </c>
      <c r="I277" s="128">
        <f>SUM(I278)</f>
        <v>40</v>
      </c>
      <c r="J277" s="212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</row>
    <row r="278" spans="1:27" s="8" customFormat="1" ht="12.75" customHeight="1" hidden="1">
      <c r="A278" s="152" t="s">
        <v>302</v>
      </c>
      <c r="B278" s="194" t="s">
        <v>354</v>
      </c>
      <c r="C278" s="151">
        <v>971</v>
      </c>
      <c r="D278" s="153" t="s">
        <v>119</v>
      </c>
      <c r="E278" s="152" t="s">
        <v>287</v>
      </c>
      <c r="F278" s="201" t="s">
        <v>130</v>
      </c>
      <c r="G278" s="161" t="s">
        <v>146</v>
      </c>
      <c r="H278" s="154">
        <v>40</v>
      </c>
      <c r="I278" s="154">
        <v>40</v>
      </c>
      <c r="J278" s="212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</row>
    <row r="279" spans="1:27" s="8" customFormat="1" ht="12.75" customHeight="1" hidden="1">
      <c r="A279" s="118" t="s">
        <v>415</v>
      </c>
      <c r="B279" s="255" t="s">
        <v>147</v>
      </c>
      <c r="C279" s="107">
        <v>971</v>
      </c>
      <c r="D279" s="156" t="s">
        <v>119</v>
      </c>
      <c r="E279" s="133" t="s">
        <v>287</v>
      </c>
      <c r="F279" s="259" t="s">
        <v>130</v>
      </c>
      <c r="G279" s="110" t="s">
        <v>148</v>
      </c>
      <c r="H279" s="112">
        <f>SUM(H280)</f>
        <v>25</v>
      </c>
      <c r="I279" s="112">
        <f>SUM(I280)</f>
        <v>25</v>
      </c>
      <c r="J279" s="212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</row>
    <row r="280" spans="1:27" s="8" customFormat="1" ht="12.75" customHeight="1" hidden="1">
      <c r="A280" s="118" t="s">
        <v>416</v>
      </c>
      <c r="B280" s="244" t="s">
        <v>151</v>
      </c>
      <c r="C280" s="188">
        <v>971</v>
      </c>
      <c r="D280" s="156" t="s">
        <v>119</v>
      </c>
      <c r="E280" s="133" t="s">
        <v>287</v>
      </c>
      <c r="F280" s="259" t="s">
        <v>130</v>
      </c>
      <c r="G280" s="148" t="s">
        <v>152</v>
      </c>
      <c r="H280" s="128">
        <f>SUM(H281)</f>
        <v>25</v>
      </c>
      <c r="I280" s="128">
        <f>SUM(I281)</f>
        <v>25</v>
      </c>
      <c r="J280" s="212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</row>
    <row r="281" spans="1:27" s="8" customFormat="1" ht="12.75" customHeight="1" hidden="1" thickBot="1">
      <c r="A281" s="176" t="s">
        <v>417</v>
      </c>
      <c r="B281" s="218" t="s">
        <v>379</v>
      </c>
      <c r="C281" s="246">
        <v>971</v>
      </c>
      <c r="D281" s="219" t="s">
        <v>119</v>
      </c>
      <c r="E281" s="176" t="s">
        <v>287</v>
      </c>
      <c r="F281" s="262" t="s">
        <v>130</v>
      </c>
      <c r="G281" s="179" t="s">
        <v>152</v>
      </c>
      <c r="H281" s="180">
        <v>25</v>
      </c>
      <c r="I281" s="180">
        <v>25</v>
      </c>
      <c r="J281" s="212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</row>
    <row r="282" spans="1:27" s="8" customFormat="1" ht="12.75" customHeight="1" hidden="1" thickTop="1">
      <c r="A282" s="73"/>
      <c r="B282" s="181"/>
      <c r="C282" s="182"/>
      <c r="D282" s="73"/>
      <c r="E282" s="73"/>
      <c r="F282" s="73"/>
      <c r="G282" s="73"/>
      <c r="H282" s="183"/>
      <c r="I282" s="183"/>
      <c r="J282" s="212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</row>
    <row r="283" spans="1:27" s="8" customFormat="1" ht="12.75" customHeight="1" hidden="1" thickBot="1">
      <c r="A283" s="216"/>
      <c r="B283" s="263"/>
      <c r="C283" s="264"/>
      <c r="D283" s="181"/>
      <c r="E283" s="181"/>
      <c r="F283" s="265"/>
      <c r="G283" s="182"/>
      <c r="H283" s="266" t="s">
        <v>299</v>
      </c>
      <c r="I283" s="266" t="s">
        <v>299</v>
      </c>
      <c r="J283" s="212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</row>
    <row r="284" spans="1:27" s="8" customFormat="1" ht="12.75" customHeight="1" hidden="1">
      <c r="A284" s="90" t="s">
        <v>23</v>
      </c>
      <c r="B284" s="91" t="s">
        <v>0</v>
      </c>
      <c r="C284" s="92" t="s">
        <v>99</v>
      </c>
      <c r="D284" s="91" t="s">
        <v>99</v>
      </c>
      <c r="E284" s="92" t="s">
        <v>99</v>
      </c>
      <c r="F284" s="93" t="s">
        <v>99</v>
      </c>
      <c r="G284" s="91"/>
      <c r="H284" s="91" t="s">
        <v>345</v>
      </c>
      <c r="I284" s="91" t="s">
        <v>345</v>
      </c>
      <c r="J284" s="212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</row>
    <row r="285" spans="1:27" s="8" customFormat="1" ht="12.75" customHeight="1" hidden="1">
      <c r="A285" s="95" t="s">
        <v>24</v>
      </c>
      <c r="B285" s="96"/>
      <c r="C285" s="94" t="s">
        <v>105</v>
      </c>
      <c r="D285" s="97" t="s">
        <v>413</v>
      </c>
      <c r="E285" s="94" t="s">
        <v>121</v>
      </c>
      <c r="F285" s="98" t="s">
        <v>100</v>
      </c>
      <c r="G285" s="97" t="s">
        <v>410</v>
      </c>
      <c r="H285" s="97" t="s">
        <v>542</v>
      </c>
      <c r="I285" s="97" t="s">
        <v>542</v>
      </c>
      <c r="J285" s="212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</row>
    <row r="286" spans="1:27" s="8" customFormat="1" ht="12.75" customHeight="1" hidden="1">
      <c r="A286" s="186"/>
      <c r="B286" s="187"/>
      <c r="C286" s="181"/>
      <c r="D286" s="97" t="s">
        <v>414</v>
      </c>
      <c r="E286" s="94" t="s">
        <v>1</v>
      </c>
      <c r="F286" s="98" t="s">
        <v>101</v>
      </c>
      <c r="G286" s="97"/>
      <c r="H286" s="97" t="s">
        <v>297</v>
      </c>
      <c r="I286" s="97" t="s">
        <v>297</v>
      </c>
      <c r="J286" s="212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</row>
    <row r="287" spans="1:27" s="8" customFormat="1" ht="12.75" customHeight="1" hidden="1">
      <c r="A287" s="267"/>
      <c r="B287" s="163"/>
      <c r="C287" s="194"/>
      <c r="D287" s="155"/>
      <c r="E287" s="188"/>
      <c r="F287" s="268"/>
      <c r="G287" s="155"/>
      <c r="H287" s="188"/>
      <c r="I287" s="188"/>
      <c r="J287" s="212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</row>
    <row r="288" spans="1:27" s="8" customFormat="1" ht="13.5" customHeight="1">
      <c r="A288" s="109" t="s">
        <v>224</v>
      </c>
      <c r="B288" s="106" t="s">
        <v>45</v>
      </c>
      <c r="C288" s="107">
        <v>971</v>
      </c>
      <c r="D288" s="110">
        <v>1000</v>
      </c>
      <c r="E288" s="111"/>
      <c r="F288" s="109"/>
      <c r="G288" s="110"/>
      <c r="H288" s="117">
        <f>SUM(H289,H294)</f>
        <v>11047.7</v>
      </c>
      <c r="I288" s="117">
        <f>SUM(I289,I294)</f>
        <v>2161.2</v>
      </c>
      <c r="J288" s="113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</row>
    <row r="289" spans="1:27" s="8" customFormat="1" ht="13.5" customHeight="1">
      <c r="A289" s="109" t="s">
        <v>225</v>
      </c>
      <c r="B289" s="155" t="s">
        <v>419</v>
      </c>
      <c r="C289" s="188">
        <v>971</v>
      </c>
      <c r="D289" s="110" t="s">
        <v>418</v>
      </c>
      <c r="E289" s="111"/>
      <c r="F289" s="109"/>
      <c r="G289" s="110"/>
      <c r="H289" s="123">
        <f>SUM(H290)</f>
        <v>410</v>
      </c>
      <c r="I289" s="123">
        <f>SUM(I290)</f>
        <v>58.7</v>
      </c>
      <c r="J289" s="113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</row>
    <row r="290" spans="1:27" s="8" customFormat="1" ht="11.25" customHeight="1">
      <c r="A290" s="116" t="s">
        <v>227</v>
      </c>
      <c r="B290" s="97" t="s">
        <v>422</v>
      </c>
      <c r="C290" s="97">
        <v>971</v>
      </c>
      <c r="D290" s="115" t="s">
        <v>418</v>
      </c>
      <c r="E290" s="118" t="s">
        <v>421</v>
      </c>
      <c r="F290" s="114"/>
      <c r="G290" s="115"/>
      <c r="H290" s="123">
        <f>SUM(H292)</f>
        <v>410</v>
      </c>
      <c r="I290" s="123">
        <f>SUM(I292)</f>
        <v>58.7</v>
      </c>
      <c r="J290" s="113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</row>
    <row r="291" spans="1:27" s="8" customFormat="1" ht="11.25" customHeight="1">
      <c r="A291" s="127"/>
      <c r="B291" s="107" t="s">
        <v>420</v>
      </c>
      <c r="C291" s="107"/>
      <c r="D291" s="258"/>
      <c r="E291" s="239"/>
      <c r="F291" s="239"/>
      <c r="G291" s="240"/>
      <c r="H291" s="112"/>
      <c r="I291" s="112"/>
      <c r="J291" s="113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</row>
    <row r="292" spans="1:27" s="8" customFormat="1" ht="12.75" customHeight="1">
      <c r="A292" s="127" t="s">
        <v>227</v>
      </c>
      <c r="B292" s="194" t="s">
        <v>521</v>
      </c>
      <c r="C292" s="158">
        <v>971</v>
      </c>
      <c r="D292" s="192">
        <v>1003</v>
      </c>
      <c r="E292" s="124" t="s">
        <v>421</v>
      </c>
      <c r="F292" s="152" t="s">
        <v>522</v>
      </c>
      <c r="G292" s="168"/>
      <c r="H292" s="154">
        <v>410</v>
      </c>
      <c r="I292" s="154">
        <v>58.7</v>
      </c>
      <c r="J292" s="113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</row>
    <row r="293" spans="1:27" s="8" customFormat="1" ht="0.75" customHeight="1">
      <c r="A293" s="109"/>
      <c r="B293" s="106"/>
      <c r="C293" s="107"/>
      <c r="D293" s="110"/>
      <c r="E293" s="111"/>
      <c r="F293" s="109"/>
      <c r="G293" s="110"/>
      <c r="H293" s="117"/>
      <c r="I293" s="117"/>
      <c r="J293" s="113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</row>
    <row r="294" spans="1:27" s="8" customFormat="1" ht="12.75" customHeight="1">
      <c r="A294" s="109" t="s">
        <v>391</v>
      </c>
      <c r="B294" s="155" t="s">
        <v>226</v>
      </c>
      <c r="C294" s="188">
        <v>971</v>
      </c>
      <c r="D294" s="110">
        <v>1004</v>
      </c>
      <c r="E294" s="109"/>
      <c r="F294" s="109"/>
      <c r="G294" s="133"/>
      <c r="H294" s="128">
        <f>SUM(H295,H300,H310)</f>
        <v>10637.7</v>
      </c>
      <c r="I294" s="128">
        <f>SUM(I295,I300,I310)</f>
        <v>2102.5</v>
      </c>
      <c r="J294" s="113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</row>
    <row r="295" spans="1:27" s="8" customFormat="1" ht="13.5" customHeight="1">
      <c r="A295" s="118" t="s">
        <v>392</v>
      </c>
      <c r="B295" s="120" t="s">
        <v>523</v>
      </c>
      <c r="C295" s="120">
        <v>971</v>
      </c>
      <c r="D295" s="118" t="s">
        <v>228</v>
      </c>
      <c r="E295" s="118" t="s">
        <v>525</v>
      </c>
      <c r="F295" s="118"/>
      <c r="G295" s="118"/>
      <c r="H295" s="123">
        <f>SUM(H297,H299)</f>
        <v>2272</v>
      </c>
      <c r="I295" s="123">
        <f>SUM(I297,I299)</f>
        <v>501.5</v>
      </c>
      <c r="J295" s="113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</row>
    <row r="296" spans="1:27" s="8" customFormat="1" ht="13.5" customHeight="1">
      <c r="A296" s="109"/>
      <c r="B296" s="107" t="s">
        <v>524</v>
      </c>
      <c r="C296" s="107"/>
      <c r="D296" s="109"/>
      <c r="E296" s="109"/>
      <c r="F296" s="109"/>
      <c r="G296" s="109"/>
      <c r="H296" s="112"/>
      <c r="I296" s="112"/>
      <c r="J296" s="113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</row>
    <row r="297" spans="1:27" s="8" customFormat="1" ht="12" customHeight="1">
      <c r="A297" s="136" t="s">
        <v>393</v>
      </c>
      <c r="B297" s="269" t="s">
        <v>500</v>
      </c>
      <c r="C297" s="260">
        <v>971</v>
      </c>
      <c r="D297" s="73" t="s">
        <v>228</v>
      </c>
      <c r="E297" s="138" t="s">
        <v>525</v>
      </c>
      <c r="F297" s="73" t="s">
        <v>441</v>
      </c>
      <c r="G297" s="136"/>
      <c r="H297" s="167">
        <v>2127.7</v>
      </c>
      <c r="I297" s="167">
        <v>488.7</v>
      </c>
      <c r="J297" s="113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</row>
    <row r="298" spans="1:27" s="8" customFormat="1" ht="11.25" customHeight="1">
      <c r="A298" s="127"/>
      <c r="B298" s="157" t="s">
        <v>501</v>
      </c>
      <c r="C298" s="270"/>
      <c r="D298" s="126"/>
      <c r="E298" s="124"/>
      <c r="F298" s="126"/>
      <c r="G298" s="127"/>
      <c r="H298" s="159"/>
      <c r="I298" s="159"/>
      <c r="J298" s="113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</row>
    <row r="299" spans="1:27" s="8" customFormat="1" ht="11.25" customHeight="1">
      <c r="A299" s="127" t="s">
        <v>526</v>
      </c>
      <c r="B299" s="195" t="s">
        <v>507</v>
      </c>
      <c r="C299" s="271">
        <v>971</v>
      </c>
      <c r="D299" s="161" t="s">
        <v>228</v>
      </c>
      <c r="E299" s="152" t="s">
        <v>525</v>
      </c>
      <c r="F299" s="161" t="s">
        <v>442</v>
      </c>
      <c r="G299" s="161"/>
      <c r="H299" s="154">
        <v>144.3</v>
      </c>
      <c r="I299" s="154">
        <v>12.8</v>
      </c>
      <c r="J299" s="113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</row>
    <row r="300" spans="1:27" s="8" customFormat="1" ht="12.75" customHeight="1">
      <c r="A300" s="118" t="s">
        <v>457</v>
      </c>
      <c r="B300" s="120" t="s">
        <v>529</v>
      </c>
      <c r="C300" s="120">
        <v>971</v>
      </c>
      <c r="D300" s="118" t="s">
        <v>228</v>
      </c>
      <c r="E300" s="118" t="s">
        <v>531</v>
      </c>
      <c r="F300" s="118"/>
      <c r="G300" s="118"/>
      <c r="H300" s="123">
        <f>SUM(H302)</f>
        <v>7097.7</v>
      </c>
      <c r="I300" s="123">
        <f>SUM(I302)</f>
        <v>1440</v>
      </c>
      <c r="J300" s="113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</row>
    <row r="301" spans="1:27" s="8" customFormat="1" ht="12.75" customHeight="1">
      <c r="A301" s="109"/>
      <c r="B301" s="107" t="s">
        <v>530</v>
      </c>
      <c r="C301" s="107"/>
      <c r="D301" s="109"/>
      <c r="E301" s="109"/>
      <c r="F301" s="109"/>
      <c r="G301" s="109"/>
      <c r="H301" s="112"/>
      <c r="I301" s="112"/>
      <c r="J301" s="113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</row>
    <row r="302" spans="1:27" s="8" customFormat="1" ht="12.75" customHeight="1">
      <c r="A302" s="136" t="s">
        <v>527</v>
      </c>
      <c r="B302" s="269" t="s">
        <v>550</v>
      </c>
      <c r="C302" s="260">
        <v>971</v>
      </c>
      <c r="D302" s="73" t="s">
        <v>228</v>
      </c>
      <c r="E302" s="138" t="s">
        <v>531</v>
      </c>
      <c r="F302" s="73" t="s">
        <v>532</v>
      </c>
      <c r="G302" s="136"/>
      <c r="H302" s="167">
        <v>7097.7</v>
      </c>
      <c r="I302" s="167">
        <v>1440</v>
      </c>
      <c r="J302" s="113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</row>
    <row r="303" spans="1:27" s="8" customFormat="1" ht="0.75" customHeight="1">
      <c r="A303" s="127"/>
      <c r="B303" s="157"/>
      <c r="C303" s="270"/>
      <c r="D303" s="126"/>
      <c r="E303" s="124"/>
      <c r="F303" s="126"/>
      <c r="G303" s="127"/>
      <c r="H303" s="159"/>
      <c r="I303" s="159"/>
      <c r="J303" s="113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</row>
    <row r="304" spans="1:27" s="8" customFormat="1" ht="12.75" customHeight="1" hidden="1">
      <c r="A304" s="109" t="s">
        <v>219</v>
      </c>
      <c r="B304" s="147" t="s">
        <v>131</v>
      </c>
      <c r="C304" s="188">
        <v>971</v>
      </c>
      <c r="D304" s="110">
        <v>1004</v>
      </c>
      <c r="E304" s="118" t="s">
        <v>293</v>
      </c>
      <c r="F304" s="110" t="s">
        <v>161</v>
      </c>
      <c r="G304" s="111" t="s">
        <v>132</v>
      </c>
      <c r="H304" s="123">
        <f aca="true" t="shared" si="3" ref="H304:I306">SUM(H305)</f>
        <v>7376.700000000001</v>
      </c>
      <c r="I304" s="123">
        <f t="shared" si="3"/>
        <v>7376.700000000001</v>
      </c>
      <c r="J304" s="113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</row>
    <row r="305" spans="1:27" s="8" customFormat="1" ht="12.75" customHeight="1" hidden="1">
      <c r="A305" s="109" t="s">
        <v>219</v>
      </c>
      <c r="B305" s="149" t="s">
        <v>116</v>
      </c>
      <c r="C305" s="188">
        <v>971</v>
      </c>
      <c r="D305" s="110">
        <v>1004</v>
      </c>
      <c r="E305" s="118" t="s">
        <v>293</v>
      </c>
      <c r="F305" s="110" t="s">
        <v>161</v>
      </c>
      <c r="G305" s="111" t="s">
        <v>294</v>
      </c>
      <c r="H305" s="128">
        <f t="shared" si="3"/>
        <v>7376.700000000001</v>
      </c>
      <c r="I305" s="128">
        <f t="shared" si="3"/>
        <v>7376.700000000001</v>
      </c>
      <c r="J305" s="113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</row>
    <row r="306" spans="1:27" s="8" customFormat="1" ht="12.75" customHeight="1" hidden="1">
      <c r="A306" s="109" t="s">
        <v>219</v>
      </c>
      <c r="B306" s="213" t="s">
        <v>117</v>
      </c>
      <c r="C306" s="120">
        <v>971</v>
      </c>
      <c r="D306" s="110">
        <v>1004</v>
      </c>
      <c r="E306" s="118" t="s">
        <v>293</v>
      </c>
      <c r="F306" s="110" t="s">
        <v>161</v>
      </c>
      <c r="G306" s="116" t="s">
        <v>230</v>
      </c>
      <c r="H306" s="128">
        <f t="shared" si="3"/>
        <v>7376.700000000001</v>
      </c>
      <c r="I306" s="128">
        <f t="shared" si="3"/>
        <v>7376.700000000001</v>
      </c>
      <c r="J306" s="113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</row>
    <row r="307" spans="1:27" s="8" customFormat="1" ht="12.75" customHeight="1" hidden="1">
      <c r="A307" s="133" t="s">
        <v>222</v>
      </c>
      <c r="B307" s="213" t="s">
        <v>554</v>
      </c>
      <c r="C307" s="188">
        <v>971</v>
      </c>
      <c r="D307" s="148" t="s">
        <v>228</v>
      </c>
      <c r="E307" s="133" t="s">
        <v>293</v>
      </c>
      <c r="F307" s="110" t="s">
        <v>161</v>
      </c>
      <c r="G307" s="133" t="s">
        <v>230</v>
      </c>
      <c r="H307" s="128">
        <f>SUM(H308,H309)</f>
        <v>7376.700000000001</v>
      </c>
      <c r="I307" s="128">
        <f>SUM(I308,I309)</f>
        <v>7376.700000000001</v>
      </c>
      <c r="J307" s="164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</row>
    <row r="308" spans="1:27" s="8" customFormat="1" ht="12.75" customHeight="1" hidden="1">
      <c r="A308" s="152" t="s">
        <v>306</v>
      </c>
      <c r="B308" s="192" t="s">
        <v>232</v>
      </c>
      <c r="C308" s="158">
        <v>971</v>
      </c>
      <c r="D308" s="126" t="s">
        <v>228</v>
      </c>
      <c r="E308" s="152" t="s">
        <v>293</v>
      </c>
      <c r="F308" s="126" t="s">
        <v>161</v>
      </c>
      <c r="G308" s="152" t="s">
        <v>230</v>
      </c>
      <c r="H308" s="154">
        <v>6464.1</v>
      </c>
      <c r="I308" s="154">
        <v>6464.1</v>
      </c>
      <c r="J308" s="164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</row>
    <row r="309" spans="1:27" s="8" customFormat="1" ht="12.75" customHeight="1" hidden="1">
      <c r="A309" s="152" t="s">
        <v>316</v>
      </c>
      <c r="B309" s="192" t="s">
        <v>233</v>
      </c>
      <c r="C309" s="158">
        <v>971</v>
      </c>
      <c r="D309" s="126" t="s">
        <v>228</v>
      </c>
      <c r="E309" s="152" t="s">
        <v>293</v>
      </c>
      <c r="F309" s="126" t="s">
        <v>161</v>
      </c>
      <c r="G309" s="124" t="s">
        <v>230</v>
      </c>
      <c r="H309" s="167">
        <v>912.6</v>
      </c>
      <c r="I309" s="167">
        <v>912.6</v>
      </c>
      <c r="J309" s="164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</row>
    <row r="310" spans="1:27" s="8" customFormat="1" ht="12.75" customHeight="1">
      <c r="A310" s="118" t="s">
        <v>458</v>
      </c>
      <c r="B310" s="120" t="s">
        <v>533</v>
      </c>
      <c r="C310" s="120">
        <v>971</v>
      </c>
      <c r="D310" s="118" t="s">
        <v>228</v>
      </c>
      <c r="E310" s="118" t="s">
        <v>535</v>
      </c>
      <c r="F310" s="118"/>
      <c r="G310" s="118"/>
      <c r="H310" s="123">
        <f>SUM(H312)</f>
        <v>1268</v>
      </c>
      <c r="I310" s="123">
        <f>SUM(I312)</f>
        <v>161</v>
      </c>
      <c r="J310" s="113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</row>
    <row r="311" spans="1:27" s="8" customFormat="1" ht="12.75" customHeight="1">
      <c r="A311" s="109"/>
      <c r="B311" s="107" t="s">
        <v>534</v>
      </c>
      <c r="C311" s="107"/>
      <c r="D311" s="109"/>
      <c r="E311" s="109"/>
      <c r="F311" s="109"/>
      <c r="G311" s="109"/>
      <c r="H311" s="112"/>
      <c r="I311" s="112"/>
      <c r="J311" s="113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</row>
    <row r="312" spans="1:27" s="8" customFormat="1" ht="12.75" customHeight="1">
      <c r="A312" s="153" t="s">
        <v>528</v>
      </c>
      <c r="B312" s="195" t="s">
        <v>536</v>
      </c>
      <c r="C312" s="271">
        <v>971</v>
      </c>
      <c r="D312" s="161" t="s">
        <v>228</v>
      </c>
      <c r="E312" s="152" t="s">
        <v>535</v>
      </c>
      <c r="F312" s="161" t="s">
        <v>537</v>
      </c>
      <c r="G312" s="153"/>
      <c r="H312" s="154">
        <v>1268</v>
      </c>
      <c r="I312" s="154">
        <v>161</v>
      </c>
      <c r="J312" s="113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</row>
    <row r="313" spans="1:27" s="8" customFormat="1" ht="12.75" customHeight="1" hidden="1">
      <c r="A313" s="109" t="s">
        <v>324</v>
      </c>
      <c r="B313" s="197" t="s">
        <v>131</v>
      </c>
      <c r="C313" s="107">
        <v>971</v>
      </c>
      <c r="D313" s="110">
        <v>1004</v>
      </c>
      <c r="E313" s="114" t="s">
        <v>295</v>
      </c>
      <c r="F313" s="110" t="s">
        <v>161</v>
      </c>
      <c r="G313" s="111" t="s">
        <v>132</v>
      </c>
      <c r="H313" s="117">
        <f aca="true" t="shared" si="4" ref="H313:I315">SUM(H314)</f>
        <v>1067.5</v>
      </c>
      <c r="I313" s="117">
        <f t="shared" si="4"/>
        <v>1067.5</v>
      </c>
      <c r="J313" s="113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</row>
    <row r="314" spans="1:27" s="8" customFormat="1" ht="12.75" customHeight="1" hidden="1">
      <c r="A314" s="109" t="s">
        <v>324</v>
      </c>
      <c r="B314" s="149" t="s">
        <v>335</v>
      </c>
      <c r="C314" s="188">
        <v>971</v>
      </c>
      <c r="D314" s="110">
        <v>1004</v>
      </c>
      <c r="E314" s="118" t="s">
        <v>295</v>
      </c>
      <c r="F314" s="110" t="s">
        <v>161</v>
      </c>
      <c r="G314" s="111" t="s">
        <v>140</v>
      </c>
      <c r="H314" s="128">
        <f t="shared" si="4"/>
        <v>1067.5</v>
      </c>
      <c r="I314" s="128">
        <f t="shared" si="4"/>
        <v>1067.5</v>
      </c>
      <c r="J314" s="113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</row>
    <row r="315" spans="1:27" s="8" customFormat="1" ht="12.75" customHeight="1" hidden="1">
      <c r="A315" s="109" t="s">
        <v>325</v>
      </c>
      <c r="B315" s="149" t="s">
        <v>333</v>
      </c>
      <c r="C315" s="120">
        <v>971</v>
      </c>
      <c r="D315" s="110">
        <v>1004</v>
      </c>
      <c r="E315" s="118" t="s">
        <v>295</v>
      </c>
      <c r="F315" s="115" t="s">
        <v>161</v>
      </c>
      <c r="G315" s="111" t="s">
        <v>145</v>
      </c>
      <c r="H315" s="128">
        <f t="shared" si="4"/>
        <v>1067.5</v>
      </c>
      <c r="I315" s="128">
        <f t="shared" si="4"/>
        <v>1067.5</v>
      </c>
      <c r="J315" s="113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</row>
    <row r="316" spans="1:27" s="8" customFormat="1" ht="12.75" customHeight="1" hidden="1">
      <c r="A316" s="152" t="s">
        <v>380</v>
      </c>
      <c r="B316" s="194" t="s">
        <v>344</v>
      </c>
      <c r="C316" s="151">
        <v>971</v>
      </c>
      <c r="D316" s="161" t="s">
        <v>228</v>
      </c>
      <c r="E316" s="129" t="s">
        <v>295</v>
      </c>
      <c r="F316" s="152" t="s">
        <v>161</v>
      </c>
      <c r="G316" s="161" t="s">
        <v>145</v>
      </c>
      <c r="H316" s="154">
        <v>1067.5</v>
      </c>
      <c r="I316" s="154">
        <v>1067.5</v>
      </c>
      <c r="J316" s="164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</row>
    <row r="317" spans="1:27" s="8" customFormat="1" ht="12.75" customHeight="1">
      <c r="A317" s="114" t="s">
        <v>395</v>
      </c>
      <c r="B317" s="106" t="s">
        <v>381</v>
      </c>
      <c r="C317" s="107">
        <v>971</v>
      </c>
      <c r="D317" s="110" t="s">
        <v>382</v>
      </c>
      <c r="E317" s="111"/>
      <c r="F317" s="109"/>
      <c r="G317" s="158"/>
      <c r="H317" s="128">
        <f>SUM(H318,H330)</f>
        <v>290</v>
      </c>
      <c r="I317" s="128">
        <f>SUM(I318,I330)</f>
        <v>26.7</v>
      </c>
      <c r="J317" s="164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</row>
    <row r="318" spans="1:27" s="8" customFormat="1" ht="12.75" customHeight="1">
      <c r="A318" s="133" t="s">
        <v>396</v>
      </c>
      <c r="B318" s="155" t="s">
        <v>383</v>
      </c>
      <c r="C318" s="188">
        <v>971</v>
      </c>
      <c r="D318" s="110" t="s">
        <v>384</v>
      </c>
      <c r="E318" s="111"/>
      <c r="F318" s="109"/>
      <c r="G318" s="158"/>
      <c r="H318" s="112">
        <f>SUM(H319)</f>
        <v>290</v>
      </c>
      <c r="I318" s="112">
        <f>SUM(I319)</f>
        <v>26.7</v>
      </c>
      <c r="J318" s="164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</row>
    <row r="319" spans="1:27" s="8" customFormat="1" ht="12.75" customHeight="1">
      <c r="A319" s="116" t="s">
        <v>396</v>
      </c>
      <c r="B319" s="120" t="s">
        <v>220</v>
      </c>
      <c r="C319" s="120">
        <v>971</v>
      </c>
      <c r="D319" s="121" t="s">
        <v>384</v>
      </c>
      <c r="E319" s="118" t="s">
        <v>430</v>
      </c>
      <c r="F319" s="114"/>
      <c r="G319" s="115"/>
      <c r="H319" s="123">
        <f>SUM(H321)</f>
        <v>290</v>
      </c>
      <c r="I319" s="123">
        <f>SUM(I321)</f>
        <v>26.7</v>
      </c>
      <c r="J319" s="164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</row>
    <row r="320" spans="1:27" s="8" customFormat="1" ht="12" customHeight="1">
      <c r="A320" s="111"/>
      <c r="B320" s="107" t="s">
        <v>221</v>
      </c>
      <c r="C320" s="107"/>
      <c r="D320" s="239"/>
      <c r="E320" s="239"/>
      <c r="F320" s="239"/>
      <c r="G320" s="240"/>
      <c r="H320" s="112"/>
      <c r="I320" s="112"/>
      <c r="J320" s="164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</row>
    <row r="321" spans="1:27" s="8" customFormat="1" ht="12.75" customHeight="1">
      <c r="A321" s="152" t="s">
        <v>396</v>
      </c>
      <c r="B321" s="160" t="s">
        <v>507</v>
      </c>
      <c r="C321" s="151">
        <v>971</v>
      </c>
      <c r="D321" s="126" t="s">
        <v>384</v>
      </c>
      <c r="E321" s="152" t="s">
        <v>430</v>
      </c>
      <c r="F321" s="152" t="s">
        <v>442</v>
      </c>
      <c r="G321" s="126"/>
      <c r="H321" s="154">
        <v>290</v>
      </c>
      <c r="I321" s="154">
        <v>26.7</v>
      </c>
      <c r="J321" s="113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</row>
    <row r="322" spans="1:27" s="8" customFormat="1" ht="12.75" customHeight="1" hidden="1">
      <c r="A322" s="133" t="s">
        <v>227</v>
      </c>
      <c r="B322" s="147" t="s">
        <v>131</v>
      </c>
      <c r="C322" s="188">
        <v>971</v>
      </c>
      <c r="D322" s="110" t="s">
        <v>384</v>
      </c>
      <c r="E322" s="109" t="s">
        <v>292</v>
      </c>
      <c r="F322" s="133" t="s">
        <v>130</v>
      </c>
      <c r="G322" s="121" t="s">
        <v>132</v>
      </c>
      <c r="H322" s="128">
        <f>SUM(H323,H328)</f>
        <v>240</v>
      </c>
      <c r="I322" s="128">
        <f>SUM(I323,I328)</f>
        <v>240</v>
      </c>
      <c r="J322" s="164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</row>
    <row r="323" spans="1:27" s="8" customFormat="1" ht="12.75" customHeight="1" hidden="1">
      <c r="A323" s="133" t="s">
        <v>229</v>
      </c>
      <c r="B323" s="149" t="s">
        <v>335</v>
      </c>
      <c r="C323" s="188">
        <v>971</v>
      </c>
      <c r="D323" s="110" t="s">
        <v>384</v>
      </c>
      <c r="E323" s="109" t="s">
        <v>292</v>
      </c>
      <c r="F323" s="133" t="s">
        <v>130</v>
      </c>
      <c r="G323" s="121" t="s">
        <v>140</v>
      </c>
      <c r="H323" s="112">
        <f>SUM(H324,H325)</f>
        <v>140</v>
      </c>
      <c r="I323" s="112">
        <f>SUM(I324,I325)</f>
        <v>140</v>
      </c>
      <c r="J323" s="164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</row>
    <row r="324" spans="1:27" s="8" customFormat="1" ht="12.75" customHeight="1" hidden="1">
      <c r="A324" s="152" t="s">
        <v>231</v>
      </c>
      <c r="B324" s="150" t="s">
        <v>10</v>
      </c>
      <c r="C324" s="131">
        <v>971</v>
      </c>
      <c r="D324" s="126" t="s">
        <v>384</v>
      </c>
      <c r="E324" s="124" t="s">
        <v>292</v>
      </c>
      <c r="F324" s="129" t="s">
        <v>130</v>
      </c>
      <c r="G324" s="129" t="s">
        <v>160</v>
      </c>
      <c r="H324" s="159">
        <v>20</v>
      </c>
      <c r="I324" s="159">
        <v>20</v>
      </c>
      <c r="J324" s="164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</row>
    <row r="325" spans="1:27" s="8" customFormat="1" ht="12.75" customHeight="1" hidden="1">
      <c r="A325" s="133" t="s">
        <v>385</v>
      </c>
      <c r="B325" s="149" t="s">
        <v>333</v>
      </c>
      <c r="C325" s="120">
        <v>971</v>
      </c>
      <c r="D325" s="110" t="s">
        <v>384</v>
      </c>
      <c r="E325" s="109" t="s">
        <v>292</v>
      </c>
      <c r="F325" s="118" t="s">
        <v>130</v>
      </c>
      <c r="G325" s="118" t="s">
        <v>145</v>
      </c>
      <c r="H325" s="128">
        <f>SUM(H326)</f>
        <v>120</v>
      </c>
      <c r="I325" s="128">
        <f>SUM(I326)</f>
        <v>120</v>
      </c>
      <c r="J325" s="164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</row>
    <row r="326" spans="1:27" s="8" customFormat="1" ht="12.75" customHeight="1" hidden="1">
      <c r="A326" s="136" t="s">
        <v>386</v>
      </c>
      <c r="B326" s="272" t="s">
        <v>223</v>
      </c>
      <c r="C326" s="131">
        <v>971</v>
      </c>
      <c r="D326" s="139" t="s">
        <v>384</v>
      </c>
      <c r="E326" s="129" t="s">
        <v>292</v>
      </c>
      <c r="F326" s="139" t="s">
        <v>130</v>
      </c>
      <c r="G326" s="129" t="s">
        <v>145</v>
      </c>
      <c r="H326" s="167">
        <v>120</v>
      </c>
      <c r="I326" s="167">
        <v>120</v>
      </c>
      <c r="J326" s="164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</row>
    <row r="327" spans="1:27" s="8" customFormat="1" ht="12.75" customHeight="1" hidden="1">
      <c r="A327" s="111"/>
      <c r="B327" s="273" t="s">
        <v>353</v>
      </c>
      <c r="C327" s="107"/>
      <c r="D327" s="147"/>
      <c r="E327" s="239"/>
      <c r="F327" s="147"/>
      <c r="G327" s="239"/>
      <c r="H327" s="112"/>
      <c r="I327" s="112"/>
      <c r="J327" s="164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</row>
    <row r="328" spans="1:27" s="8" customFormat="1" ht="12.75" customHeight="1" hidden="1">
      <c r="A328" s="133" t="s">
        <v>387</v>
      </c>
      <c r="B328" s="243" t="s">
        <v>111</v>
      </c>
      <c r="C328" s="120">
        <v>971</v>
      </c>
      <c r="D328" s="110" t="s">
        <v>384</v>
      </c>
      <c r="E328" s="109" t="s">
        <v>292</v>
      </c>
      <c r="F328" s="259" t="s">
        <v>130</v>
      </c>
      <c r="G328" s="148" t="s">
        <v>146</v>
      </c>
      <c r="H328" s="128">
        <f>SUM(H329)</f>
        <v>100</v>
      </c>
      <c r="I328" s="128">
        <f>SUM(I329)</f>
        <v>100</v>
      </c>
      <c r="J328" s="164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</row>
    <row r="329" spans="1:27" s="8" customFormat="1" ht="12.75" customHeight="1" hidden="1">
      <c r="A329" s="152" t="s">
        <v>388</v>
      </c>
      <c r="B329" s="194" t="s">
        <v>358</v>
      </c>
      <c r="C329" s="131">
        <v>971</v>
      </c>
      <c r="D329" s="126" t="s">
        <v>384</v>
      </c>
      <c r="E329" s="124" t="s">
        <v>292</v>
      </c>
      <c r="F329" s="201" t="s">
        <v>130</v>
      </c>
      <c r="G329" s="161" t="s">
        <v>146</v>
      </c>
      <c r="H329" s="154">
        <v>100</v>
      </c>
      <c r="I329" s="154">
        <v>100</v>
      </c>
      <c r="J329" s="164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</row>
    <row r="330" spans="1:27" s="8" customFormat="1" ht="12.75" customHeight="1">
      <c r="A330" s="133" t="s">
        <v>459</v>
      </c>
      <c r="B330" s="155" t="s">
        <v>389</v>
      </c>
      <c r="C330" s="188">
        <v>971</v>
      </c>
      <c r="D330" s="110" t="s">
        <v>390</v>
      </c>
      <c r="E330" s="111"/>
      <c r="F330" s="109"/>
      <c r="G330" s="158"/>
      <c r="H330" s="112">
        <f>SUM(H331)</f>
        <v>0</v>
      </c>
      <c r="I330" s="112">
        <f>SUM(I331)</f>
        <v>0</v>
      </c>
      <c r="J330" s="164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</row>
    <row r="331" spans="1:27" s="8" customFormat="1" ht="12.75" customHeight="1">
      <c r="A331" s="116" t="s">
        <v>459</v>
      </c>
      <c r="B331" s="120" t="s">
        <v>220</v>
      </c>
      <c r="C331" s="120">
        <v>971</v>
      </c>
      <c r="D331" s="121" t="s">
        <v>390</v>
      </c>
      <c r="E331" s="118" t="s">
        <v>430</v>
      </c>
      <c r="F331" s="114"/>
      <c r="G331" s="115"/>
      <c r="H331" s="123">
        <f>SUM(H333)</f>
        <v>0</v>
      </c>
      <c r="I331" s="123">
        <f>SUM(I333)</f>
        <v>0</v>
      </c>
      <c r="J331" s="164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</row>
    <row r="332" spans="1:27" s="8" customFormat="1" ht="12.75" customHeight="1">
      <c r="A332" s="111"/>
      <c r="B332" s="107" t="s">
        <v>221</v>
      </c>
      <c r="C332" s="107"/>
      <c r="D332" s="239"/>
      <c r="E332" s="239"/>
      <c r="F332" s="239"/>
      <c r="G332" s="240"/>
      <c r="H332" s="112"/>
      <c r="I332" s="112"/>
      <c r="J332" s="164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</row>
    <row r="333" spans="1:27" s="8" customFormat="1" ht="12.75" customHeight="1">
      <c r="A333" s="152" t="s">
        <v>459</v>
      </c>
      <c r="B333" s="160" t="s">
        <v>507</v>
      </c>
      <c r="C333" s="151">
        <v>971</v>
      </c>
      <c r="D333" s="126" t="s">
        <v>390</v>
      </c>
      <c r="E333" s="129" t="s">
        <v>430</v>
      </c>
      <c r="F333" s="152" t="s">
        <v>442</v>
      </c>
      <c r="G333" s="126"/>
      <c r="H333" s="154">
        <v>0</v>
      </c>
      <c r="I333" s="154">
        <v>0</v>
      </c>
      <c r="J333" s="113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</row>
    <row r="334" spans="1:27" s="8" customFormat="1" ht="12.75" customHeight="1" hidden="1">
      <c r="A334" s="133" t="s">
        <v>392</v>
      </c>
      <c r="B334" s="147" t="s">
        <v>131</v>
      </c>
      <c r="C334" s="188">
        <v>971</v>
      </c>
      <c r="D334" s="110" t="s">
        <v>390</v>
      </c>
      <c r="E334" s="109" t="s">
        <v>292</v>
      </c>
      <c r="F334" s="133" t="s">
        <v>130</v>
      </c>
      <c r="G334" s="121" t="s">
        <v>132</v>
      </c>
      <c r="H334" s="128">
        <f>SUM(H335)</f>
        <v>20</v>
      </c>
      <c r="I334" s="128">
        <f>SUM(I335)</f>
        <v>20</v>
      </c>
      <c r="J334" s="164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</row>
    <row r="335" spans="1:27" s="8" customFormat="1" ht="12.75" customHeight="1" hidden="1">
      <c r="A335" s="133" t="s">
        <v>393</v>
      </c>
      <c r="B335" s="149" t="s">
        <v>335</v>
      </c>
      <c r="C335" s="188">
        <v>971</v>
      </c>
      <c r="D335" s="110" t="s">
        <v>390</v>
      </c>
      <c r="E335" s="109" t="s">
        <v>292</v>
      </c>
      <c r="F335" s="133" t="s">
        <v>130</v>
      </c>
      <c r="G335" s="121" t="s">
        <v>140</v>
      </c>
      <c r="H335" s="112">
        <f>SUM(H336)</f>
        <v>20</v>
      </c>
      <c r="I335" s="112">
        <f>SUM(I336)</f>
        <v>20</v>
      </c>
      <c r="J335" s="164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</row>
    <row r="336" spans="1:27" s="8" customFormat="1" ht="12.75" customHeight="1" hidden="1">
      <c r="A336" s="152" t="s">
        <v>394</v>
      </c>
      <c r="B336" s="150" t="s">
        <v>10</v>
      </c>
      <c r="C336" s="131">
        <v>971</v>
      </c>
      <c r="D336" s="126" t="s">
        <v>390</v>
      </c>
      <c r="E336" s="124" t="s">
        <v>292</v>
      </c>
      <c r="F336" s="129" t="s">
        <v>130</v>
      </c>
      <c r="G336" s="129" t="s">
        <v>160</v>
      </c>
      <c r="H336" s="159">
        <v>20</v>
      </c>
      <c r="I336" s="159">
        <v>20</v>
      </c>
      <c r="J336" s="164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</row>
    <row r="337" spans="1:27" s="8" customFormat="1" ht="0.75" customHeight="1">
      <c r="A337" s="152"/>
      <c r="B337" s="194"/>
      <c r="C337" s="151"/>
      <c r="D337" s="161"/>
      <c r="E337" s="152"/>
      <c r="F337" s="152"/>
      <c r="G337" s="161"/>
      <c r="H337" s="154"/>
      <c r="I337" s="154"/>
      <c r="J337" s="164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</row>
    <row r="338" spans="1:27" s="8" customFormat="1" ht="12.75" customHeight="1">
      <c r="A338" s="109" t="s">
        <v>460</v>
      </c>
      <c r="B338" s="106" t="s">
        <v>400</v>
      </c>
      <c r="C338" s="107">
        <v>971</v>
      </c>
      <c r="D338" s="110" t="s">
        <v>399</v>
      </c>
      <c r="E338" s="111"/>
      <c r="F338" s="109"/>
      <c r="G338" s="158"/>
      <c r="H338" s="112">
        <f>SUM(H339)</f>
        <v>800</v>
      </c>
      <c r="I338" s="112">
        <f>SUM(I339)</f>
        <v>216.2</v>
      </c>
      <c r="J338" s="164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</row>
    <row r="339" spans="1:27" s="8" customFormat="1" ht="12.75" customHeight="1">
      <c r="A339" s="109" t="s">
        <v>461</v>
      </c>
      <c r="B339" s="106" t="s">
        <v>217</v>
      </c>
      <c r="C339" s="107">
        <v>971</v>
      </c>
      <c r="D339" s="110" t="s">
        <v>401</v>
      </c>
      <c r="E339" s="111"/>
      <c r="F339" s="109"/>
      <c r="G339" s="158"/>
      <c r="H339" s="112">
        <f>SUM(H340,H347,H354,H362)</f>
        <v>800</v>
      </c>
      <c r="I339" s="112">
        <f>SUM(I340,I347,I354,I362)</f>
        <v>216.2</v>
      </c>
      <c r="J339" s="164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</row>
    <row r="340" spans="1:27" s="8" customFormat="1" ht="12" customHeight="1">
      <c r="A340" s="114" t="s">
        <v>462</v>
      </c>
      <c r="B340" s="252" t="s">
        <v>551</v>
      </c>
      <c r="C340" s="97">
        <v>971</v>
      </c>
      <c r="D340" s="115" t="s">
        <v>401</v>
      </c>
      <c r="E340" s="114" t="s">
        <v>290</v>
      </c>
      <c r="F340" s="114"/>
      <c r="G340" s="115"/>
      <c r="H340" s="117">
        <f>SUM(H342)</f>
        <v>690</v>
      </c>
      <c r="I340" s="117">
        <f>SUM(I342)</f>
        <v>173.5</v>
      </c>
      <c r="J340" s="164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</row>
    <row r="341" spans="1:27" s="8" customFormat="1" ht="11.25" customHeight="1" hidden="1">
      <c r="A341" s="239"/>
      <c r="B341" s="107"/>
      <c r="C341" s="107"/>
      <c r="D341" s="239"/>
      <c r="E341" s="239"/>
      <c r="F341" s="239"/>
      <c r="G341" s="240"/>
      <c r="H341" s="112"/>
      <c r="I341" s="112"/>
      <c r="J341" s="164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</row>
    <row r="342" spans="1:27" s="8" customFormat="1" ht="12.75" customHeight="1">
      <c r="A342" s="152" t="s">
        <v>462</v>
      </c>
      <c r="B342" s="160" t="s">
        <v>507</v>
      </c>
      <c r="C342" s="151">
        <v>971</v>
      </c>
      <c r="D342" s="153" t="s">
        <v>401</v>
      </c>
      <c r="E342" s="152" t="s">
        <v>290</v>
      </c>
      <c r="F342" s="152" t="s">
        <v>442</v>
      </c>
      <c r="G342" s="201"/>
      <c r="H342" s="154">
        <v>690</v>
      </c>
      <c r="I342" s="154">
        <v>173.5</v>
      </c>
      <c r="J342" s="113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</row>
    <row r="343" spans="1:27" s="8" customFormat="1" ht="12.75" customHeight="1" hidden="1">
      <c r="A343" s="118" t="s">
        <v>397</v>
      </c>
      <c r="B343" s="149" t="s">
        <v>131</v>
      </c>
      <c r="C343" s="107">
        <v>971</v>
      </c>
      <c r="D343" s="156" t="s">
        <v>401</v>
      </c>
      <c r="E343" s="118" t="s">
        <v>290</v>
      </c>
      <c r="F343" s="133" t="s">
        <v>130</v>
      </c>
      <c r="G343" s="133" t="s">
        <v>132</v>
      </c>
      <c r="H343" s="128">
        <f aca="true" t="shared" si="5" ref="H343:I345">SUM(H344)</f>
        <v>680</v>
      </c>
      <c r="I343" s="128">
        <f t="shared" si="5"/>
        <v>680</v>
      </c>
      <c r="J343" s="164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</row>
    <row r="344" spans="1:27" s="8" customFormat="1" ht="12.75" customHeight="1" hidden="1">
      <c r="A344" s="118" t="s">
        <v>397</v>
      </c>
      <c r="B344" s="149" t="s">
        <v>335</v>
      </c>
      <c r="C344" s="107">
        <v>971</v>
      </c>
      <c r="D344" s="156" t="s">
        <v>401</v>
      </c>
      <c r="E344" s="118" t="s">
        <v>290</v>
      </c>
      <c r="F344" s="133" t="s">
        <v>130</v>
      </c>
      <c r="G344" s="133" t="s">
        <v>140</v>
      </c>
      <c r="H344" s="128">
        <f t="shared" si="5"/>
        <v>680</v>
      </c>
      <c r="I344" s="128">
        <f t="shared" si="5"/>
        <v>680</v>
      </c>
      <c r="J344" s="164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</row>
    <row r="345" spans="1:27" s="8" customFormat="1" ht="12.75" customHeight="1" hidden="1">
      <c r="A345" s="118" t="s">
        <v>397</v>
      </c>
      <c r="B345" s="149" t="s">
        <v>333</v>
      </c>
      <c r="C345" s="188">
        <v>971</v>
      </c>
      <c r="D345" s="156" t="s">
        <v>401</v>
      </c>
      <c r="E345" s="118" t="s">
        <v>290</v>
      </c>
      <c r="F345" s="133" t="s">
        <v>130</v>
      </c>
      <c r="G345" s="148" t="s">
        <v>145</v>
      </c>
      <c r="H345" s="128">
        <f t="shared" si="5"/>
        <v>680</v>
      </c>
      <c r="I345" s="128">
        <f t="shared" si="5"/>
        <v>680</v>
      </c>
      <c r="J345" s="164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</row>
    <row r="346" spans="1:27" s="8" customFormat="1" ht="12.75" customHeight="1" hidden="1">
      <c r="A346" s="152" t="s">
        <v>402</v>
      </c>
      <c r="B346" s="163" t="s">
        <v>356</v>
      </c>
      <c r="C346" s="151">
        <v>971</v>
      </c>
      <c r="D346" s="161" t="s">
        <v>401</v>
      </c>
      <c r="E346" s="152" t="s">
        <v>290</v>
      </c>
      <c r="F346" s="152" t="s">
        <v>130</v>
      </c>
      <c r="G346" s="153">
        <v>226</v>
      </c>
      <c r="H346" s="154">
        <v>680</v>
      </c>
      <c r="I346" s="154">
        <v>680</v>
      </c>
      <c r="J346" s="164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</row>
    <row r="347" spans="1:27" s="8" customFormat="1" ht="12.75" customHeight="1">
      <c r="A347" s="114" t="s">
        <v>463</v>
      </c>
      <c r="B347" s="252" t="s">
        <v>552</v>
      </c>
      <c r="C347" s="97">
        <v>971</v>
      </c>
      <c r="D347" s="115" t="s">
        <v>401</v>
      </c>
      <c r="E347" s="114" t="s">
        <v>291</v>
      </c>
      <c r="F347" s="114"/>
      <c r="G347" s="115"/>
      <c r="H347" s="117">
        <f>SUM(H349)</f>
        <v>110</v>
      </c>
      <c r="I347" s="117">
        <f>SUM(I349)</f>
        <v>42.7</v>
      </c>
      <c r="J347" s="164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</row>
    <row r="348" spans="1:27" s="8" customFormat="1" ht="10.5" customHeight="1" hidden="1">
      <c r="A348" s="239"/>
      <c r="B348" s="107"/>
      <c r="C348" s="107"/>
      <c r="D348" s="239"/>
      <c r="E348" s="239"/>
      <c r="F348" s="239"/>
      <c r="G348" s="240"/>
      <c r="H348" s="112"/>
      <c r="I348" s="112"/>
      <c r="J348" s="164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</row>
    <row r="349" spans="1:27" s="8" customFormat="1" ht="12" customHeight="1" thickBot="1">
      <c r="A349" s="152" t="s">
        <v>463</v>
      </c>
      <c r="B349" s="160" t="s">
        <v>507</v>
      </c>
      <c r="C349" s="151">
        <v>971</v>
      </c>
      <c r="D349" s="153" t="s">
        <v>401</v>
      </c>
      <c r="E349" s="129" t="s">
        <v>291</v>
      </c>
      <c r="F349" s="152" t="s">
        <v>442</v>
      </c>
      <c r="G349" s="201"/>
      <c r="H349" s="154">
        <v>110</v>
      </c>
      <c r="I349" s="154">
        <v>42.7</v>
      </c>
      <c r="J349" s="113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</row>
    <row r="350" spans="1:27" s="8" customFormat="1" ht="12.75" customHeight="1" hidden="1">
      <c r="A350" s="118" t="s">
        <v>398</v>
      </c>
      <c r="B350" s="149" t="s">
        <v>131</v>
      </c>
      <c r="C350" s="107">
        <v>971</v>
      </c>
      <c r="D350" s="156" t="s">
        <v>401</v>
      </c>
      <c r="E350" s="118" t="s">
        <v>291</v>
      </c>
      <c r="F350" s="133" t="s">
        <v>130</v>
      </c>
      <c r="G350" s="133" t="s">
        <v>132</v>
      </c>
      <c r="H350" s="128">
        <f aca="true" t="shared" si="6" ref="H350:I352">SUM(H351)</f>
        <v>110</v>
      </c>
      <c r="I350" s="128">
        <f t="shared" si="6"/>
        <v>110</v>
      </c>
      <c r="J350" s="164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</row>
    <row r="351" spans="1:27" s="8" customFormat="1" ht="12.75" customHeight="1" hidden="1">
      <c r="A351" s="118" t="s">
        <v>398</v>
      </c>
      <c r="B351" s="149" t="s">
        <v>335</v>
      </c>
      <c r="C351" s="107">
        <v>971</v>
      </c>
      <c r="D351" s="156" t="s">
        <v>401</v>
      </c>
      <c r="E351" s="118" t="s">
        <v>291</v>
      </c>
      <c r="F351" s="133" t="s">
        <v>130</v>
      </c>
      <c r="G351" s="133" t="s">
        <v>140</v>
      </c>
      <c r="H351" s="128">
        <f t="shared" si="6"/>
        <v>110</v>
      </c>
      <c r="I351" s="128">
        <f t="shared" si="6"/>
        <v>110</v>
      </c>
      <c r="J351" s="164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</row>
    <row r="352" spans="1:27" s="8" customFormat="1" ht="12.75" customHeight="1" hidden="1">
      <c r="A352" s="118" t="s">
        <v>398</v>
      </c>
      <c r="B352" s="149" t="s">
        <v>333</v>
      </c>
      <c r="C352" s="188">
        <v>971</v>
      </c>
      <c r="D352" s="156" t="s">
        <v>401</v>
      </c>
      <c r="E352" s="118" t="s">
        <v>291</v>
      </c>
      <c r="F352" s="133" t="s">
        <v>130</v>
      </c>
      <c r="G352" s="148" t="s">
        <v>145</v>
      </c>
      <c r="H352" s="123">
        <f t="shared" si="6"/>
        <v>110</v>
      </c>
      <c r="I352" s="123">
        <f t="shared" si="6"/>
        <v>110</v>
      </c>
      <c r="J352" s="164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</row>
    <row r="353" spans="1:27" s="8" customFormat="1" ht="12.75" customHeight="1" hidden="1">
      <c r="A353" s="152" t="s">
        <v>403</v>
      </c>
      <c r="B353" s="163" t="s">
        <v>357</v>
      </c>
      <c r="C353" s="151">
        <v>971</v>
      </c>
      <c r="D353" s="161" t="s">
        <v>401</v>
      </c>
      <c r="E353" s="129" t="s">
        <v>291</v>
      </c>
      <c r="F353" s="152" t="s">
        <v>130</v>
      </c>
      <c r="G353" s="153">
        <v>226</v>
      </c>
      <c r="H353" s="154">
        <v>110</v>
      </c>
      <c r="I353" s="154">
        <v>110</v>
      </c>
      <c r="J353" s="164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</row>
    <row r="354" spans="1:27" s="8" customFormat="1" ht="12.75" customHeight="1" hidden="1">
      <c r="A354" s="114" t="s">
        <v>405</v>
      </c>
      <c r="B354" s="120" t="s">
        <v>367</v>
      </c>
      <c r="C354" s="97">
        <v>971</v>
      </c>
      <c r="D354" s="115" t="s">
        <v>401</v>
      </c>
      <c r="E354" s="118" t="s">
        <v>366</v>
      </c>
      <c r="F354" s="114"/>
      <c r="G354" s="115"/>
      <c r="H354" s="117">
        <f>SUM(H357)</f>
        <v>0</v>
      </c>
      <c r="I354" s="117">
        <f>SUM(I357)</f>
        <v>0</v>
      </c>
      <c r="J354" s="164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</row>
    <row r="355" spans="1:27" s="8" customFormat="1" ht="10.5" customHeight="1" hidden="1">
      <c r="A355" s="114"/>
      <c r="B355" s="97" t="s">
        <v>369</v>
      </c>
      <c r="C355" s="97"/>
      <c r="D355" s="115"/>
      <c r="E355" s="114"/>
      <c r="F355" s="114"/>
      <c r="G355" s="115"/>
      <c r="H355" s="117"/>
      <c r="I355" s="117"/>
      <c r="J355" s="164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</row>
    <row r="356" spans="1:27" s="8" customFormat="1" ht="10.5" customHeight="1" hidden="1">
      <c r="A356" s="239"/>
      <c r="B356" s="97" t="s">
        <v>368</v>
      </c>
      <c r="C356" s="107"/>
      <c r="D356" s="240"/>
      <c r="E356" s="239"/>
      <c r="F356" s="239"/>
      <c r="G356" s="240"/>
      <c r="H356" s="112"/>
      <c r="I356" s="112"/>
      <c r="J356" s="164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</row>
    <row r="357" spans="1:27" s="8" customFormat="1" ht="12.75" customHeight="1" hidden="1">
      <c r="A357" s="152" t="s">
        <v>405</v>
      </c>
      <c r="B357" s="195" t="s">
        <v>129</v>
      </c>
      <c r="C357" s="151">
        <v>971</v>
      </c>
      <c r="D357" s="153" t="s">
        <v>401</v>
      </c>
      <c r="E357" s="152" t="s">
        <v>366</v>
      </c>
      <c r="F357" s="152" t="s">
        <v>130</v>
      </c>
      <c r="G357" s="201"/>
      <c r="H357" s="154">
        <v>0</v>
      </c>
      <c r="I357" s="154">
        <v>0</v>
      </c>
      <c r="J357" s="113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</row>
    <row r="358" spans="1:27" s="8" customFormat="1" ht="12.75" customHeight="1" hidden="1">
      <c r="A358" s="118" t="s">
        <v>405</v>
      </c>
      <c r="B358" s="149" t="s">
        <v>131</v>
      </c>
      <c r="C358" s="107">
        <v>971</v>
      </c>
      <c r="D358" s="156" t="s">
        <v>401</v>
      </c>
      <c r="E358" s="118" t="s">
        <v>366</v>
      </c>
      <c r="F358" s="133" t="s">
        <v>130</v>
      </c>
      <c r="G358" s="133" t="s">
        <v>132</v>
      </c>
      <c r="H358" s="128">
        <f aca="true" t="shared" si="7" ref="H358:I360">SUM(H359)</f>
        <v>5</v>
      </c>
      <c r="I358" s="128">
        <f t="shared" si="7"/>
        <v>5</v>
      </c>
      <c r="J358" s="164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</row>
    <row r="359" spans="1:27" s="8" customFormat="1" ht="12.75" customHeight="1" hidden="1">
      <c r="A359" s="118" t="s">
        <v>405</v>
      </c>
      <c r="B359" s="149" t="s">
        <v>335</v>
      </c>
      <c r="C359" s="107">
        <v>971</v>
      </c>
      <c r="D359" s="156" t="s">
        <v>401</v>
      </c>
      <c r="E359" s="118" t="s">
        <v>366</v>
      </c>
      <c r="F359" s="133" t="s">
        <v>130</v>
      </c>
      <c r="G359" s="133" t="s">
        <v>140</v>
      </c>
      <c r="H359" s="128">
        <f t="shared" si="7"/>
        <v>5</v>
      </c>
      <c r="I359" s="128">
        <f t="shared" si="7"/>
        <v>5</v>
      </c>
      <c r="J359" s="164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</row>
    <row r="360" spans="1:27" s="8" customFormat="1" ht="12.75" customHeight="1" hidden="1">
      <c r="A360" s="118" t="s">
        <v>405</v>
      </c>
      <c r="B360" s="149" t="s">
        <v>333</v>
      </c>
      <c r="C360" s="188">
        <v>971</v>
      </c>
      <c r="D360" s="156" t="s">
        <v>401</v>
      </c>
      <c r="E360" s="118" t="s">
        <v>366</v>
      </c>
      <c r="F360" s="133" t="s">
        <v>130</v>
      </c>
      <c r="G360" s="148" t="s">
        <v>145</v>
      </c>
      <c r="H360" s="128">
        <f t="shared" si="7"/>
        <v>5</v>
      </c>
      <c r="I360" s="128">
        <f t="shared" si="7"/>
        <v>5</v>
      </c>
      <c r="J360" s="164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</row>
    <row r="361" spans="1:27" s="8" customFormat="1" ht="12.75" customHeight="1" hidden="1">
      <c r="A361" s="152" t="s">
        <v>406</v>
      </c>
      <c r="B361" s="163" t="s">
        <v>357</v>
      </c>
      <c r="C361" s="151">
        <v>971</v>
      </c>
      <c r="D361" s="161" t="s">
        <v>401</v>
      </c>
      <c r="E361" s="152" t="s">
        <v>366</v>
      </c>
      <c r="F361" s="152" t="s">
        <v>130</v>
      </c>
      <c r="G361" s="153">
        <v>226</v>
      </c>
      <c r="H361" s="154">
        <v>5</v>
      </c>
      <c r="I361" s="154">
        <v>5</v>
      </c>
      <c r="J361" s="164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</row>
    <row r="362" spans="1:27" s="8" customFormat="1" ht="12.75" customHeight="1" hidden="1">
      <c r="A362" s="114" t="s">
        <v>407</v>
      </c>
      <c r="B362" s="120" t="s">
        <v>373</v>
      </c>
      <c r="C362" s="97">
        <v>971</v>
      </c>
      <c r="D362" s="115" t="s">
        <v>401</v>
      </c>
      <c r="E362" s="114" t="s">
        <v>372</v>
      </c>
      <c r="F362" s="114"/>
      <c r="G362" s="115"/>
      <c r="H362" s="117">
        <f>SUM(H365)</f>
        <v>0</v>
      </c>
      <c r="I362" s="117">
        <f>SUM(I365)</f>
        <v>0</v>
      </c>
      <c r="J362" s="164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</row>
    <row r="363" spans="1:27" s="8" customFormat="1" ht="10.5" customHeight="1" hidden="1">
      <c r="A363" s="114"/>
      <c r="B363" s="97" t="s">
        <v>374</v>
      </c>
      <c r="C363" s="97"/>
      <c r="D363" s="115"/>
      <c r="E363" s="114"/>
      <c r="F363" s="114"/>
      <c r="G363" s="115"/>
      <c r="H363" s="117"/>
      <c r="I363" s="117"/>
      <c r="J363" s="164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</row>
    <row r="364" spans="1:27" s="8" customFormat="1" ht="10.5" customHeight="1" hidden="1">
      <c r="A364" s="239"/>
      <c r="B364" s="97" t="s">
        <v>375</v>
      </c>
      <c r="C364" s="107"/>
      <c r="D364" s="239"/>
      <c r="E364" s="239"/>
      <c r="F364" s="239"/>
      <c r="G364" s="240"/>
      <c r="H364" s="112"/>
      <c r="I364" s="112"/>
      <c r="J364" s="164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</row>
    <row r="365" spans="1:27" s="8" customFormat="1" ht="12.75" customHeight="1" hidden="1">
      <c r="A365" s="152" t="s">
        <v>407</v>
      </c>
      <c r="B365" s="195" t="s">
        <v>129</v>
      </c>
      <c r="C365" s="151">
        <v>971</v>
      </c>
      <c r="D365" s="153" t="s">
        <v>401</v>
      </c>
      <c r="E365" s="152" t="s">
        <v>372</v>
      </c>
      <c r="F365" s="152" t="s">
        <v>130</v>
      </c>
      <c r="G365" s="201"/>
      <c r="H365" s="154">
        <v>0</v>
      </c>
      <c r="I365" s="154">
        <v>0</v>
      </c>
      <c r="J365" s="113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</row>
    <row r="366" spans="1:27" s="8" customFormat="1" ht="12.75" customHeight="1" hidden="1">
      <c r="A366" s="118" t="s">
        <v>407</v>
      </c>
      <c r="B366" s="149" t="s">
        <v>131</v>
      </c>
      <c r="C366" s="107">
        <v>971</v>
      </c>
      <c r="D366" s="156" t="s">
        <v>401</v>
      </c>
      <c r="E366" s="114" t="s">
        <v>372</v>
      </c>
      <c r="F366" s="133" t="s">
        <v>130</v>
      </c>
      <c r="G366" s="133" t="s">
        <v>132</v>
      </c>
      <c r="H366" s="128">
        <f aca="true" t="shared" si="8" ref="H366:I368">SUM(H367)</f>
        <v>5</v>
      </c>
      <c r="I366" s="128">
        <f t="shared" si="8"/>
        <v>5</v>
      </c>
      <c r="J366" s="164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</row>
    <row r="367" spans="1:27" s="8" customFormat="1" ht="12.75" customHeight="1" hidden="1">
      <c r="A367" s="118" t="s">
        <v>407</v>
      </c>
      <c r="B367" s="149" t="s">
        <v>335</v>
      </c>
      <c r="C367" s="107">
        <v>971</v>
      </c>
      <c r="D367" s="156" t="s">
        <v>401</v>
      </c>
      <c r="E367" s="133" t="s">
        <v>372</v>
      </c>
      <c r="F367" s="133" t="s">
        <v>130</v>
      </c>
      <c r="G367" s="133" t="s">
        <v>140</v>
      </c>
      <c r="H367" s="128">
        <f t="shared" si="8"/>
        <v>5</v>
      </c>
      <c r="I367" s="128">
        <f t="shared" si="8"/>
        <v>5</v>
      </c>
      <c r="J367" s="164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</row>
    <row r="368" spans="1:27" s="8" customFormat="1" ht="12.75" customHeight="1" hidden="1">
      <c r="A368" s="118" t="s">
        <v>407</v>
      </c>
      <c r="B368" s="149" t="s">
        <v>333</v>
      </c>
      <c r="C368" s="188">
        <v>971</v>
      </c>
      <c r="D368" s="156" t="s">
        <v>401</v>
      </c>
      <c r="E368" s="114" t="s">
        <v>372</v>
      </c>
      <c r="F368" s="133" t="s">
        <v>130</v>
      </c>
      <c r="G368" s="148" t="s">
        <v>145</v>
      </c>
      <c r="H368" s="128">
        <f t="shared" si="8"/>
        <v>5</v>
      </c>
      <c r="I368" s="128">
        <f t="shared" si="8"/>
        <v>5</v>
      </c>
      <c r="J368" s="164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</row>
    <row r="369" spans="1:27" s="8" customFormat="1" ht="12.75" customHeight="1" hidden="1">
      <c r="A369" s="152" t="s">
        <v>408</v>
      </c>
      <c r="B369" s="163" t="s">
        <v>357</v>
      </c>
      <c r="C369" s="151">
        <v>971</v>
      </c>
      <c r="D369" s="161" t="s">
        <v>401</v>
      </c>
      <c r="E369" s="152" t="s">
        <v>372</v>
      </c>
      <c r="F369" s="152" t="s">
        <v>130</v>
      </c>
      <c r="G369" s="153">
        <v>226</v>
      </c>
      <c r="H369" s="154">
        <v>5</v>
      </c>
      <c r="I369" s="154">
        <v>5</v>
      </c>
      <c r="J369" s="274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</row>
    <row r="370" spans="1:27" s="8" customFormat="1" ht="12" customHeight="1" hidden="1" thickBot="1">
      <c r="A370" s="138"/>
      <c r="B370" s="181"/>
      <c r="C370" s="166"/>
      <c r="D370" s="73"/>
      <c r="E370" s="129"/>
      <c r="F370" s="73"/>
      <c r="G370" s="136"/>
      <c r="H370" s="167"/>
      <c r="I370" s="167"/>
      <c r="J370" s="274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</row>
    <row r="371" spans="1:27" ht="15.75" customHeight="1" thickBot="1">
      <c r="A371" s="275"/>
      <c r="B371" s="276" t="s">
        <v>21</v>
      </c>
      <c r="C371" s="276"/>
      <c r="D371" s="277"/>
      <c r="E371" s="278"/>
      <c r="F371" s="279"/>
      <c r="G371" s="280"/>
      <c r="H371" s="281">
        <f>SUM(H18,H23,H54,H90,H93,H96,H113,H132,H140,H209,H265,H288,H317,H338)</f>
        <v>85583</v>
      </c>
      <c r="I371" s="281">
        <f>SUM(I16,I113,I140,I209,I265,I288,I317,I338+I132)</f>
        <v>10333.5</v>
      </c>
      <c r="J371" s="113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</row>
    <row r="372" spans="1:27" ht="15" customHeight="1" hidden="1">
      <c r="A372" s="73"/>
      <c r="B372" s="282" t="s">
        <v>350</v>
      </c>
      <c r="C372" s="94"/>
      <c r="D372" s="197"/>
      <c r="E372" s="94"/>
      <c r="F372" s="283"/>
      <c r="G372" s="94"/>
      <c r="H372" s="94"/>
      <c r="I372" s="94"/>
      <c r="J372" s="94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</row>
    <row r="373" spans="1:27" ht="0.75" customHeight="1">
      <c r="A373" s="73"/>
      <c r="B373" s="282"/>
      <c r="C373" s="94"/>
      <c r="D373" s="197"/>
      <c r="E373" s="94"/>
      <c r="F373" s="283"/>
      <c r="G373" s="94"/>
      <c r="H373" s="94"/>
      <c r="I373" s="94"/>
      <c r="J373" s="94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</row>
    <row r="374" spans="1:27" ht="17.25" customHeight="1">
      <c r="A374" s="73"/>
      <c r="B374" s="288" t="s">
        <v>538</v>
      </c>
      <c r="C374" s="288"/>
      <c r="D374" s="288"/>
      <c r="E374" s="288"/>
      <c r="F374" s="288"/>
      <c r="G374" s="288"/>
      <c r="H374" s="94"/>
      <c r="I374" s="94"/>
      <c r="J374" s="94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</row>
    <row r="375" spans="1:27" ht="5.25" customHeight="1">
      <c r="A375" s="73"/>
      <c r="B375" s="94"/>
      <c r="C375" s="94"/>
      <c r="D375" s="94"/>
      <c r="E375" s="94"/>
      <c r="F375" s="94"/>
      <c r="G375" s="94"/>
      <c r="H375" s="94"/>
      <c r="I375" s="94"/>
      <c r="J375" s="94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</row>
    <row r="376" spans="1:27" ht="13.5" customHeight="1">
      <c r="A376" s="322" t="s">
        <v>539</v>
      </c>
      <c r="B376" s="287"/>
      <c r="C376" s="287"/>
      <c r="D376" s="287"/>
      <c r="E376" s="287"/>
      <c r="F376" s="287"/>
      <c r="G376" s="287"/>
      <c r="H376" s="287"/>
      <c r="I376" s="287"/>
      <c r="J376" s="94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</row>
    <row r="377" spans="1:27" ht="13.5" customHeight="1">
      <c r="A377" s="322" t="s">
        <v>540</v>
      </c>
      <c r="B377" s="287"/>
      <c r="C377" s="287"/>
      <c r="D377" s="287"/>
      <c r="E377" s="287"/>
      <c r="F377" s="287"/>
      <c r="G377" s="287"/>
      <c r="H377" s="287"/>
      <c r="I377" s="287"/>
      <c r="J377" s="94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</row>
    <row r="378" spans="1:27" ht="13.5" customHeight="1">
      <c r="A378" s="322" t="s">
        <v>541</v>
      </c>
      <c r="B378" s="287"/>
      <c r="C378" s="287"/>
      <c r="D378" s="287"/>
      <c r="E378" s="287"/>
      <c r="F378" s="287"/>
      <c r="G378" s="287"/>
      <c r="H378" s="287"/>
      <c r="I378" s="287"/>
      <c r="J378" s="94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</row>
    <row r="379" spans="1:27" ht="11.25" customHeight="1">
      <c r="A379" s="73"/>
      <c r="B379" s="81"/>
      <c r="C379" s="94"/>
      <c r="D379" s="94"/>
      <c r="E379" s="94"/>
      <c r="F379" s="94"/>
      <c r="G379" s="94"/>
      <c r="H379" s="94"/>
      <c r="I379" s="94"/>
      <c r="J379" s="94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</row>
    <row r="380" spans="1:27" ht="15.75" customHeight="1" hidden="1">
      <c r="A380" s="73"/>
      <c r="B380" s="75"/>
      <c r="C380" s="72"/>
      <c r="D380" s="72"/>
      <c r="E380" s="72"/>
      <c r="F380" s="72"/>
      <c r="G380" s="72"/>
      <c r="H380" s="72"/>
      <c r="I380" s="72"/>
      <c r="J380" s="72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</row>
    <row r="381" spans="1:27" ht="1.5" customHeight="1" hidden="1">
      <c r="A381" s="73"/>
      <c r="B381" s="75"/>
      <c r="C381" s="72"/>
      <c r="D381" s="72"/>
      <c r="E381" s="72"/>
      <c r="F381" s="72"/>
      <c r="G381" s="72"/>
      <c r="H381" s="72"/>
      <c r="I381" s="72"/>
      <c r="J381" s="72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</row>
    <row r="382" spans="1:27" ht="13.5" customHeight="1" hidden="1">
      <c r="A382" s="73"/>
      <c r="B382" s="74"/>
      <c r="C382" s="74"/>
      <c r="D382" s="74"/>
      <c r="E382" s="74"/>
      <c r="F382" s="74"/>
      <c r="G382" s="74"/>
      <c r="H382" s="74"/>
      <c r="I382" s="74"/>
      <c r="J382" s="74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</row>
    <row r="383" spans="1:27" ht="14.25" customHeight="1">
      <c r="A383" s="70"/>
      <c r="B383" s="71"/>
      <c r="C383" s="71"/>
      <c r="D383" s="71"/>
      <c r="E383" s="71"/>
      <c r="F383" s="71"/>
      <c r="G383" s="71"/>
      <c r="H383" s="71"/>
      <c r="I383" s="71"/>
      <c r="J383" s="71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</row>
    <row r="384" spans="1:15" ht="18.75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</row>
    <row r="385" spans="1:15" ht="15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</row>
    <row r="386" spans="1:15" ht="12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</row>
    <row r="387" spans="1:15" ht="12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</row>
    <row r="388" spans="1:15" ht="12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</row>
    <row r="389" spans="1:15" ht="12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</row>
    <row r="390" spans="1:15" ht="12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</row>
    <row r="391" spans="1:15" ht="12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</row>
    <row r="392" spans="1:15" ht="12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</row>
    <row r="393" spans="1:15" ht="12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</row>
    <row r="394" spans="1:15" ht="12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</row>
    <row r="395" spans="1:15" ht="12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</row>
    <row r="396" spans="1:15" ht="12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</row>
    <row r="397" spans="1:15" ht="12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</row>
    <row r="398" spans="1:15" ht="12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</row>
    <row r="399" spans="1:15" ht="12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</row>
    <row r="400" spans="1:15" ht="12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</row>
    <row r="401" spans="1:15" ht="12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</row>
    <row r="402" spans="1:15" ht="12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</row>
    <row r="403" spans="1:15" ht="12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</row>
    <row r="404" spans="1:15" ht="12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</row>
    <row r="405" spans="1:15" ht="12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</row>
    <row r="406" spans="1:15" ht="12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</row>
    <row r="407" spans="1:15" ht="12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</row>
    <row r="408" spans="1:15" ht="12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</row>
    <row r="409" spans="1:15" ht="12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</row>
    <row r="410" spans="1:15" ht="12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</row>
    <row r="411" spans="1:15" ht="14.25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</row>
    <row r="412" spans="1:15" ht="12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</row>
    <row r="413" spans="1:15" ht="13.5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</row>
    <row r="414" spans="1:15" ht="15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</row>
    <row r="415" spans="1:15" ht="15.75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</row>
    <row r="416" spans="1:15" ht="12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</row>
    <row r="417" spans="1:15" ht="12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</row>
    <row r="418" spans="1:15" ht="12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</row>
    <row r="419" spans="1:15" ht="12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</row>
    <row r="420" spans="1:15" ht="12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</row>
    <row r="421" spans="1:15" ht="12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</row>
    <row r="422" spans="1:15" ht="12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</row>
    <row r="423" spans="1:15" ht="12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</row>
    <row r="424" spans="1:15" ht="12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</row>
    <row r="425" spans="1:15" ht="12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</row>
    <row r="426" spans="1:15" ht="12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</row>
    <row r="427" spans="1:15" ht="12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</row>
    <row r="428" spans="1:15" ht="12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</row>
    <row r="429" spans="1:15" ht="12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</row>
    <row r="430" spans="1:15" ht="12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</row>
    <row r="431" spans="1:15" ht="12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</row>
    <row r="432" spans="1:15" ht="12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</row>
    <row r="433" spans="1:15" ht="12" customHeight="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</row>
    <row r="434" spans="1:15" ht="12" customHeight="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</row>
    <row r="435" spans="1:15" ht="12" customHeight="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</row>
    <row r="436" spans="1:15" ht="12" customHeight="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</row>
    <row r="437" spans="1:15" ht="12" customHeight="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</row>
    <row r="438" spans="1:15" ht="12" customHeight="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</row>
    <row r="439" spans="1:15" ht="12" customHeight="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</row>
    <row r="440" spans="1:15" ht="12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</row>
    <row r="441" spans="1:15" ht="12" customHeight="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</row>
    <row r="442" spans="1:15" ht="12" customHeight="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</row>
    <row r="443" spans="1:15" ht="12" customHeight="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</row>
    <row r="444" spans="1:15" ht="12" customHeight="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</row>
    <row r="445" spans="1:15" ht="12" customHeight="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</row>
    <row r="446" spans="1:15" ht="12" customHeight="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</row>
    <row r="447" spans="1:15" ht="12" customHeight="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</row>
    <row r="448" spans="1:15" ht="12" customHeight="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</row>
    <row r="449" spans="1:15" ht="12" customHeight="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</row>
    <row r="450" spans="1:15" ht="12" customHeight="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</row>
    <row r="451" spans="1:14" ht="12" customHeight="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</row>
    <row r="452" spans="1:14" ht="12" customHeight="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</row>
    <row r="453" spans="1:14" ht="12" customHeight="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</row>
    <row r="454" spans="1:14" ht="12" customHeight="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</row>
    <row r="455" spans="1:14" ht="12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</row>
    <row r="456" spans="1:14" ht="12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</row>
    <row r="457" spans="1:14" ht="12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</row>
    <row r="458" spans="1:14" ht="12" customHeight="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</row>
    <row r="459" spans="1:14" ht="12" customHeight="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</row>
    <row r="460" spans="1:14" ht="12" customHeight="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</row>
    <row r="461" spans="1:14" ht="12" customHeight="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</row>
    <row r="462" spans="1:14" ht="12" customHeight="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</row>
    <row r="463" spans="1:14" ht="12" customHeight="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</row>
    <row r="464" spans="1:14" ht="12" customHeight="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</row>
    <row r="465" spans="1:14" ht="12" customHeight="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</row>
    <row r="466" spans="1:14" ht="12" customHeight="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</row>
    <row r="467" spans="1:14" ht="12" customHeight="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</row>
    <row r="468" spans="1:14" ht="12" customHeight="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</row>
    <row r="469" spans="1:14" ht="12" customHeight="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</row>
    <row r="470" spans="1:14" ht="12" customHeight="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</row>
    <row r="471" spans="1:14" ht="12" customHeight="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</row>
    <row r="472" spans="1:14" ht="12" customHeight="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</row>
    <row r="473" spans="1:14" ht="12" customHeight="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</row>
    <row r="474" spans="1:14" ht="12" customHeight="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</row>
    <row r="475" spans="1:14" ht="12" customHeight="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</row>
    <row r="476" spans="1:14" ht="12" customHeight="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</row>
    <row r="477" spans="1:10" ht="12" customHeight="1">
      <c r="A477"/>
      <c r="F477"/>
      <c r="G477"/>
      <c r="H477"/>
      <c r="I477"/>
      <c r="J477"/>
    </row>
    <row r="478" spans="1:10" ht="12" customHeight="1">
      <c r="A478"/>
      <c r="F478"/>
      <c r="G478"/>
      <c r="H478"/>
      <c r="I478"/>
      <c r="J478"/>
    </row>
    <row r="479" spans="1:10" ht="12" customHeight="1">
      <c r="A479"/>
      <c r="F479"/>
      <c r="G479"/>
      <c r="H479"/>
      <c r="I479"/>
      <c r="J479"/>
    </row>
    <row r="480" spans="1:10" ht="12" customHeight="1">
      <c r="A480"/>
      <c r="F480"/>
      <c r="G480"/>
      <c r="H480"/>
      <c r="I480"/>
      <c r="J480"/>
    </row>
    <row r="481" spans="1:10" ht="12" customHeight="1">
      <c r="A481"/>
      <c r="F481"/>
      <c r="G481"/>
      <c r="H481"/>
      <c r="I481"/>
      <c r="J481"/>
    </row>
    <row r="482" spans="1:10" ht="12" customHeight="1">
      <c r="A482"/>
      <c r="F482"/>
      <c r="G482"/>
      <c r="H482"/>
      <c r="I482"/>
      <c r="J482"/>
    </row>
    <row r="483" spans="1:10" ht="12" customHeight="1">
      <c r="A483"/>
      <c r="F483"/>
      <c r="G483"/>
      <c r="H483"/>
      <c r="I483"/>
      <c r="J483"/>
    </row>
    <row r="484" spans="1:10" ht="12" customHeight="1">
      <c r="A484"/>
      <c r="F484"/>
      <c r="G484"/>
      <c r="H484"/>
      <c r="I484"/>
      <c r="J484"/>
    </row>
    <row r="485" s="8" customFormat="1" ht="12" customHeight="1"/>
    <row r="486" spans="1:10" ht="12" customHeight="1">
      <c r="A486"/>
      <c r="F486"/>
      <c r="G486"/>
      <c r="H486"/>
      <c r="I486"/>
      <c r="J486"/>
    </row>
    <row r="487" spans="1:10" ht="12.75">
      <c r="A487"/>
      <c r="F487"/>
      <c r="G487"/>
      <c r="H487"/>
      <c r="I487"/>
      <c r="J487"/>
    </row>
    <row r="488" spans="1:11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</row>
    <row r="489" spans="1:10" ht="12.75">
      <c r="A489" s="10"/>
      <c r="B489" s="5"/>
      <c r="C489" s="5"/>
      <c r="D489" s="5"/>
      <c r="E489" s="5"/>
      <c r="F489" s="21"/>
      <c r="G489" s="17"/>
      <c r="H489" s="17"/>
      <c r="I489" s="17"/>
      <c r="J489" s="17"/>
    </row>
    <row r="490" spans="1:10" ht="12.75">
      <c r="A490" s="10"/>
      <c r="B490" s="5"/>
      <c r="C490" s="5"/>
      <c r="D490" s="5"/>
      <c r="E490" s="5"/>
      <c r="F490" s="21"/>
      <c r="G490" s="17"/>
      <c r="H490" s="17"/>
      <c r="I490" s="17"/>
      <c r="J490" s="17"/>
    </row>
    <row r="491" spans="1:10" ht="12.75">
      <c r="A491" s="10"/>
      <c r="B491" s="5"/>
      <c r="C491" s="5"/>
      <c r="D491" s="5"/>
      <c r="E491" s="5"/>
      <c r="F491" s="21"/>
      <c r="G491" s="17"/>
      <c r="H491" s="17"/>
      <c r="I491" s="17"/>
      <c r="J491" s="17"/>
    </row>
    <row r="492" spans="1:10" ht="12.75">
      <c r="A492" s="10"/>
      <c r="B492" s="5"/>
      <c r="C492" s="5"/>
      <c r="D492" s="5"/>
      <c r="E492" s="5"/>
      <c r="F492" s="21"/>
      <c r="G492" s="17"/>
      <c r="H492" s="17"/>
      <c r="I492" s="17"/>
      <c r="J492" s="17"/>
    </row>
    <row r="493" spans="1:10" ht="12.75">
      <c r="A493" s="10"/>
      <c r="B493" s="5"/>
      <c r="C493" s="5"/>
      <c r="D493" s="5"/>
      <c r="E493" s="5"/>
      <c r="F493" s="21"/>
      <c r="G493" s="17"/>
      <c r="H493" s="17"/>
      <c r="I493" s="17"/>
      <c r="J493" s="17"/>
    </row>
    <row r="494" spans="1:10" ht="12.75">
      <c r="A494" s="10"/>
      <c r="B494" s="5"/>
      <c r="C494" s="5"/>
      <c r="D494" s="5"/>
      <c r="E494" s="5"/>
      <c r="F494" s="21"/>
      <c r="G494" s="17"/>
      <c r="H494" s="17"/>
      <c r="I494" s="17"/>
      <c r="J494" s="17"/>
    </row>
    <row r="495" spans="1:10" ht="12.75">
      <c r="A495" s="10"/>
      <c r="B495" s="5"/>
      <c r="C495" s="5"/>
      <c r="D495" s="5"/>
      <c r="E495" s="5"/>
      <c r="F495" s="21"/>
      <c r="G495" s="17"/>
      <c r="H495" s="17"/>
      <c r="I495" s="17"/>
      <c r="J495" s="17"/>
    </row>
    <row r="496" spans="1:10" ht="12.75">
      <c r="A496" s="10"/>
      <c r="B496" s="5"/>
      <c r="C496" s="5"/>
      <c r="D496" s="5"/>
      <c r="E496" s="5"/>
      <c r="F496" s="21"/>
      <c r="G496" s="17"/>
      <c r="H496" s="17"/>
      <c r="I496" s="17"/>
      <c r="J496" s="17"/>
    </row>
    <row r="497" spans="1:10" ht="12.75">
      <c r="A497" s="10"/>
      <c r="B497" s="5"/>
      <c r="C497" s="5"/>
      <c r="D497" s="5"/>
      <c r="E497" s="5"/>
      <c r="F497" s="21"/>
      <c r="G497" s="17"/>
      <c r="H497" s="17"/>
      <c r="I497" s="17"/>
      <c r="J497" s="17"/>
    </row>
    <row r="498" spans="1:10" ht="12.75">
      <c r="A498" s="10"/>
      <c r="B498" s="5"/>
      <c r="C498" s="5"/>
      <c r="D498" s="5"/>
      <c r="E498" s="5"/>
      <c r="F498" s="21"/>
      <c r="G498" s="17"/>
      <c r="H498" s="17"/>
      <c r="I498" s="17"/>
      <c r="J498" s="17"/>
    </row>
    <row r="499" spans="1:10" ht="12.75">
      <c r="A499" s="10"/>
      <c r="B499" s="5"/>
      <c r="C499" s="5"/>
      <c r="D499" s="5"/>
      <c r="E499" s="5"/>
      <c r="F499" s="21"/>
      <c r="G499" s="17"/>
      <c r="H499" s="17"/>
      <c r="I499" s="17"/>
      <c r="J499" s="17"/>
    </row>
    <row r="500" spans="1:10" ht="12.75">
      <c r="A500" s="10"/>
      <c r="B500" s="5"/>
      <c r="C500" s="5"/>
      <c r="D500" s="5"/>
      <c r="E500" s="5"/>
      <c r="F500" s="21"/>
      <c r="G500" s="17"/>
      <c r="H500" s="17"/>
      <c r="I500" s="17"/>
      <c r="J500" s="17"/>
    </row>
    <row r="501" spans="1:10" ht="12.75">
      <c r="A501" s="10"/>
      <c r="B501" s="5"/>
      <c r="C501" s="5"/>
      <c r="D501" s="5"/>
      <c r="E501" s="5"/>
      <c r="F501" s="21"/>
      <c r="G501" s="17"/>
      <c r="H501" s="17"/>
      <c r="I501" s="17"/>
      <c r="J501" s="17"/>
    </row>
    <row r="502" spans="1:10" ht="12.75">
      <c r="A502" s="10"/>
      <c r="B502" s="5"/>
      <c r="C502" s="5"/>
      <c r="D502" s="5"/>
      <c r="E502" s="5"/>
      <c r="F502" s="21"/>
      <c r="G502" s="17"/>
      <c r="H502" s="17"/>
      <c r="I502" s="17"/>
      <c r="J502" s="17"/>
    </row>
    <row r="503" spans="1:10" ht="12.75">
      <c r="A503" s="10"/>
      <c r="B503" s="5"/>
      <c r="C503" s="5"/>
      <c r="D503" s="5"/>
      <c r="E503" s="5"/>
      <c r="F503" s="21"/>
      <c r="G503" s="17"/>
      <c r="H503" s="17"/>
      <c r="I503" s="17"/>
      <c r="J503" s="17"/>
    </row>
    <row r="504" spans="1:10" ht="12.75">
      <c r="A504" s="10"/>
      <c r="B504" s="5"/>
      <c r="C504" s="5"/>
      <c r="D504" s="5"/>
      <c r="E504" s="5"/>
      <c r="F504" s="21"/>
      <c r="G504" s="17"/>
      <c r="H504" s="17"/>
      <c r="I504" s="17"/>
      <c r="J504" s="17"/>
    </row>
    <row r="505" spans="1:10" ht="12.75">
      <c r="A505" s="10"/>
      <c r="B505" s="5"/>
      <c r="C505" s="5"/>
      <c r="D505" s="5"/>
      <c r="E505" s="5"/>
      <c r="F505" s="21"/>
      <c r="G505" s="17"/>
      <c r="H505" s="17"/>
      <c r="I505" s="17"/>
      <c r="J505" s="17"/>
    </row>
    <row r="506" spans="1:10" ht="12.75">
      <c r="A506" s="10"/>
      <c r="B506" s="5"/>
      <c r="C506" s="5"/>
      <c r="D506" s="5"/>
      <c r="E506" s="5"/>
      <c r="F506" s="21"/>
      <c r="G506" s="17"/>
      <c r="H506" s="17"/>
      <c r="I506" s="17"/>
      <c r="J506" s="17"/>
    </row>
    <row r="507" spans="1:10" ht="12.75">
      <c r="A507" s="10"/>
      <c r="B507" s="5"/>
      <c r="C507" s="5"/>
      <c r="D507" s="5"/>
      <c r="E507" s="5"/>
      <c r="F507" s="21"/>
      <c r="G507" s="17"/>
      <c r="H507" s="17"/>
      <c r="I507" s="17"/>
      <c r="J507" s="17"/>
    </row>
    <row r="508" spans="1:10" ht="12.75">
      <c r="A508" s="10"/>
      <c r="B508" s="5"/>
      <c r="C508" s="5"/>
      <c r="D508" s="5"/>
      <c r="E508" s="5"/>
      <c r="F508" s="21"/>
      <c r="G508" s="17"/>
      <c r="H508" s="17"/>
      <c r="I508" s="17"/>
      <c r="J508" s="17"/>
    </row>
    <row r="509" spans="1:10" ht="12.75">
      <c r="A509" s="10"/>
      <c r="B509" s="5"/>
      <c r="C509" s="5"/>
      <c r="D509" s="5"/>
      <c r="E509" s="5"/>
      <c r="F509" s="21"/>
      <c r="G509" s="17"/>
      <c r="H509" s="17"/>
      <c r="I509" s="17"/>
      <c r="J509" s="17"/>
    </row>
    <row r="510" spans="1:10" ht="12.75">
      <c r="A510" s="10"/>
      <c r="B510" s="5"/>
      <c r="C510" s="5"/>
      <c r="D510" s="5"/>
      <c r="E510" s="5"/>
      <c r="F510" s="21"/>
      <c r="G510" s="17"/>
      <c r="H510" s="17"/>
      <c r="I510" s="17"/>
      <c r="J510" s="17"/>
    </row>
    <row r="511" spans="1:10" ht="12.75">
      <c r="A511" s="10"/>
      <c r="B511" s="5"/>
      <c r="C511" s="5"/>
      <c r="D511" s="5"/>
      <c r="E511" s="5"/>
      <c r="F511" s="21"/>
      <c r="G511" s="17"/>
      <c r="H511" s="17"/>
      <c r="I511" s="17"/>
      <c r="J511" s="17"/>
    </row>
    <row r="512" spans="1:10" ht="12.75">
      <c r="A512" s="10"/>
      <c r="B512" s="5"/>
      <c r="C512" s="5"/>
      <c r="D512" s="5"/>
      <c r="E512" s="5"/>
      <c r="F512" s="21"/>
      <c r="G512" s="17"/>
      <c r="H512" s="17"/>
      <c r="I512" s="17"/>
      <c r="J512" s="17"/>
    </row>
    <row r="513" spans="1:10" ht="12.75">
      <c r="A513" s="10"/>
      <c r="B513" s="5"/>
      <c r="C513" s="5"/>
      <c r="D513" s="5"/>
      <c r="E513" s="5"/>
      <c r="F513" s="21"/>
      <c r="G513" s="17"/>
      <c r="H513" s="17"/>
      <c r="I513" s="17"/>
      <c r="J513" s="17"/>
    </row>
    <row r="514" spans="1:10" ht="12.75">
      <c r="A514" s="10"/>
      <c r="B514" s="5"/>
      <c r="C514" s="5"/>
      <c r="D514" s="5"/>
      <c r="E514" s="5"/>
      <c r="F514" s="21"/>
      <c r="G514" s="17"/>
      <c r="H514" s="17"/>
      <c r="I514" s="17"/>
      <c r="J514" s="17"/>
    </row>
    <row r="515" spans="1:10" ht="12.75">
      <c r="A515" s="10"/>
      <c r="B515" s="5"/>
      <c r="C515" s="5"/>
      <c r="D515" s="5"/>
      <c r="E515" s="5"/>
      <c r="F515" s="21"/>
      <c r="G515" s="17"/>
      <c r="H515" s="17"/>
      <c r="I515" s="17"/>
      <c r="J515" s="17"/>
    </row>
    <row r="516" spans="1:10" ht="12.75">
      <c r="A516" s="10"/>
      <c r="B516" s="5"/>
      <c r="C516" s="5"/>
      <c r="D516" s="5"/>
      <c r="E516" s="5"/>
      <c r="F516" s="21"/>
      <c r="G516" s="17"/>
      <c r="H516" s="17"/>
      <c r="I516" s="17"/>
      <c r="J516" s="17"/>
    </row>
    <row r="517" spans="1:10" ht="12.75">
      <c r="A517" s="10"/>
      <c r="B517" s="5"/>
      <c r="C517" s="5"/>
      <c r="D517" s="5"/>
      <c r="E517" s="5"/>
      <c r="F517" s="21"/>
      <c r="G517" s="17"/>
      <c r="H517" s="17"/>
      <c r="I517" s="17"/>
      <c r="J517" s="17"/>
    </row>
    <row r="518" spans="1:10" ht="12.75">
      <c r="A518" s="10"/>
      <c r="B518" s="5"/>
      <c r="C518" s="5"/>
      <c r="D518" s="5"/>
      <c r="E518" s="5"/>
      <c r="F518" s="21"/>
      <c r="G518" s="17"/>
      <c r="H518" s="17"/>
      <c r="I518" s="17"/>
      <c r="J518" s="17"/>
    </row>
  </sheetData>
  <sheetProtection/>
  <mergeCells count="34">
    <mergeCell ref="A376:I376"/>
    <mergeCell ref="A377:I377"/>
    <mergeCell ref="A378:I378"/>
    <mergeCell ref="B374:G374"/>
    <mergeCell ref="I109:I110"/>
    <mergeCell ref="I134:I138"/>
    <mergeCell ref="I201:I202"/>
    <mergeCell ref="H109:H110"/>
    <mergeCell ref="H134:H138"/>
    <mergeCell ref="H201:H202"/>
    <mergeCell ref="E134:E138"/>
    <mergeCell ref="F134:F138"/>
    <mergeCell ref="A109:A110"/>
    <mergeCell ref="E201:E202"/>
    <mergeCell ref="F201:F202"/>
    <mergeCell ref="A201:A202"/>
    <mergeCell ref="F109:F110"/>
    <mergeCell ref="B201:B202"/>
    <mergeCell ref="C201:C202"/>
    <mergeCell ref="D201:D202"/>
    <mergeCell ref="A134:A138"/>
    <mergeCell ref="B134:B138"/>
    <mergeCell ref="C134:C138"/>
    <mergeCell ref="D134:D138"/>
    <mergeCell ref="D109:D110"/>
    <mergeCell ref="E109:E110"/>
    <mergeCell ref="B5:I5"/>
    <mergeCell ref="B6:I6"/>
    <mergeCell ref="C109:C110"/>
    <mergeCell ref="B109:B110"/>
    <mergeCell ref="B7:J7"/>
    <mergeCell ref="A8:I8"/>
    <mergeCell ref="A9:J9"/>
    <mergeCell ref="A10:J10"/>
  </mergeCells>
  <printOptions horizontalCentered="1"/>
  <pageMargins left="0.984251968503937" right="0" top="0" bottom="0" header="0" footer="0"/>
  <pageSetup fitToWidth="3" horizontalDpi="300" verticalDpi="300" orientation="portrait" paperSize="9" scale="75" r:id="rId1"/>
  <rowBreaks count="1" manualBreakCount="1">
    <brk id="382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4.2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.7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.75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2014-04-16T07:12:43Z</cp:lastPrinted>
  <dcterms:created xsi:type="dcterms:W3CDTF">2001-11-23T11:26:15Z</dcterms:created>
  <dcterms:modified xsi:type="dcterms:W3CDTF">2014-04-17T14:48:15Z</dcterms:modified>
  <cp:category/>
  <cp:version/>
  <cp:contentType/>
  <cp:contentStatus/>
</cp:coreProperties>
</file>