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'Лист1'!$A$2:$J$162</definedName>
  </definedNames>
  <calcPr fullCalcOnLoad="1"/>
</workbook>
</file>

<file path=xl/sharedStrings.xml><?xml version="1.0" encoding="utf-8"?>
<sst xmlns="http://schemas.openxmlformats.org/spreadsheetml/2006/main" count="629" uniqueCount="400">
  <si>
    <t>Наименование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</si>
  <si>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</si>
  <si>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</si>
  <si>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</si>
  <si>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</si>
  <si>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</si>
  <si>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</si>
  <si>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</si>
  <si>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</si>
  <si>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</si>
  <si>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</si>
  <si>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</si>
  <si>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</si>
  <si>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</si>
  <si>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</si>
  <si>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</si>
  <si>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</si>
  <si>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</si>
  <si>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</si>
  <si>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</si>
  <si>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</si>
  <si>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</si>
  <si>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</si>
  <si>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</si>
  <si>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</si>
  <si>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</si>
  <si>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</si>
  <si>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</si>
  <si>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</si>
  <si>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</si>
  <si>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</si>
  <si>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</si>
  <si>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</si>
  <si>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</si>
  <si>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</si>
  <si>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</si>
  <si>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</si>
  <si>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</si>
  <si>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</si>
  <si>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</si>
  <si>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</si>
  <si>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</si>
  <si>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</si>
  <si>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</si>
  <si>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</si>
  <si>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</si>
  <si>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</si>
  <si>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</si>
  <si>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</si>
  <si>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</si>
  <si>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</si>
  <si>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</si>
  <si>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</si>
  <si>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</si>
  <si>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</si>
  <si>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</si>
  <si>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</si>
  <si>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</si>
  <si>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</si>
  <si>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</si>
  <si>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</si>
  <si>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</si>
  <si>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</si>
  <si>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</si>
  <si>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</si>
  <si>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</si>
  <si>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</si>
  <si>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</si>
  <si>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</si>
  <si>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</si>
  <si>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</si>
  <si>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</si>
  <si>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</si>
  <si>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</si>
  <si>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</si>
  <si>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</si>
  <si>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</si>
  <si>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</si>
  <si>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</si>
  <si>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</si>
  <si>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</si>
  <si>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</si>
  <si>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</si>
  <si>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</si>
  <si>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</si>
  <si>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</si>
  <si>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</si>
  <si>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</si>
  <si>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</si>
  <si>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</si>
  <si>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</si>
  <si>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</si>
  <si>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</si>
  <si>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</si>
  <si>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</si>
  <si>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</si>
  <si>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</si>
  <si>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</si>
  <si>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</si>
  <si>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Код</t>
  </si>
  <si>
    <t>вида</t>
  </si>
  <si>
    <t>расх.</t>
  </si>
  <si>
    <t>0100</t>
  </si>
  <si>
    <t xml:space="preserve">                                                                                                                 </t>
  </si>
  <si>
    <t>0500</t>
  </si>
  <si>
    <t>000</t>
  </si>
  <si>
    <t>ГРБС</t>
  </si>
  <si>
    <t>0103</t>
  </si>
  <si>
    <t>0300</t>
  </si>
  <si>
    <t>0309</t>
  </si>
  <si>
    <t>0700</t>
  </si>
  <si>
    <t>0707</t>
  </si>
  <si>
    <t>0800</t>
  </si>
  <si>
    <t>0801</t>
  </si>
  <si>
    <t>0104</t>
  </si>
  <si>
    <t>целевой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</si>
  <si>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</si>
  <si>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</si>
  <si>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</si>
  <si>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</si>
  <si>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</si>
  <si>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</si>
  <si>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</si>
  <si>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1.1.1.1</t>
  </si>
  <si>
    <t>1.2</t>
  </si>
  <si>
    <t>1.2.1.1</t>
  </si>
  <si>
    <t>1.2.2</t>
  </si>
  <si>
    <t>1.2.2.1</t>
  </si>
  <si>
    <t>Глава местной администрации</t>
  </si>
  <si>
    <t>РЕЗЕРВНЫЕ ФОНДЫ</t>
  </si>
  <si>
    <t>Резервный фонд местной администрации</t>
  </si>
  <si>
    <t>ДРУГИЕ ОБЩЕГОСУДАРСТВЕННЫЕ ВОПРОСЫ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</si>
  <si>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</si>
  <si>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</si>
  <si>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</si>
  <si>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</si>
  <si>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</si>
  <si>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</si>
  <si>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</si>
  <si>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</si>
  <si>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</si>
  <si>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</si>
  <si>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включая проезды и въезды, пешеходные дорожки </t>
  </si>
  <si>
    <t>Уборка территорий, водных акваторий, тупиков и проездов</t>
  </si>
  <si>
    <t>Озеленение придомовых территорий и территорий дворов</t>
  </si>
  <si>
    <t xml:space="preserve"> ОБРАЗОВАНИЕ</t>
  </si>
  <si>
    <t>4.1</t>
  </si>
  <si>
    <t>МОЛОДЕЖНАЯ ПОЛИТИКА И ОЗДОРОВЛЕНИЕ ДЕТЕЙ</t>
  </si>
  <si>
    <t>4.1.1</t>
  </si>
  <si>
    <t>молодежи на территории муниципального образования</t>
  </si>
  <si>
    <t xml:space="preserve">Организация и проведение досуговых мероприятий для детей и </t>
  </si>
  <si>
    <t xml:space="preserve">подростков, проживающих на территории муниципального образования </t>
  </si>
  <si>
    <t>5</t>
  </si>
  <si>
    <t>5.1</t>
  </si>
  <si>
    <t>КУЛЬТУРА</t>
  </si>
  <si>
    <t>5.1.1</t>
  </si>
  <si>
    <t xml:space="preserve">Организация местных и участие в организации и проведении </t>
  </si>
  <si>
    <t>городских праздничных и иных зрелищных мероприятий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</si>
  <si>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</si>
  <si>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</si>
  <si>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</si>
  <si>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</si>
  <si>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</si>
  <si>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</si>
  <si>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</si>
  <si>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</si>
  <si>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</si>
  <si>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</si>
  <si>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</si>
  <si>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</si>
  <si>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л.2</t>
  </si>
  <si>
    <t>РОССИЙСКОЙ ФЕДЕРАЦИИ  И МУНИЦИПАЛЬНОГО ОБРАЗОВАНИЯ</t>
  </si>
  <si>
    <t>002 01 00</t>
  </si>
  <si>
    <t>002 03 02</t>
  </si>
  <si>
    <t xml:space="preserve"> на непостоянной основе</t>
  </si>
  <si>
    <t>Аппарат представительного органа муниципального образования</t>
  </si>
  <si>
    <t>002 04 00</t>
  </si>
  <si>
    <t>002 05 00</t>
  </si>
  <si>
    <t>Содержание и обеспечение деятельности местной администрации</t>
  </si>
  <si>
    <t>по решению вопросов местного значения</t>
  </si>
  <si>
    <t>002 06 01</t>
  </si>
  <si>
    <t>070 01 00</t>
  </si>
  <si>
    <t>092 01 00</t>
  </si>
  <si>
    <t>219 03 00</t>
  </si>
  <si>
    <t>2.1.2</t>
  </si>
  <si>
    <t>2.1.2.1</t>
  </si>
  <si>
    <t>431 01 00</t>
  </si>
  <si>
    <t>600 01 01</t>
  </si>
  <si>
    <t>600 01 03</t>
  </si>
  <si>
    <t>600 03 01</t>
  </si>
  <si>
    <t>600 04 01</t>
  </si>
  <si>
    <t>431 02 00</t>
  </si>
  <si>
    <t>457 01 00</t>
  </si>
  <si>
    <t>457 03 00</t>
  </si>
  <si>
    <t>0111</t>
  </si>
  <si>
    <t>0113</t>
  </si>
  <si>
    <t>НАЦИОНАЛЬНАЯ БЕЗОПАСНОСТЬ И ПРАВООХРАНИТЕЛЬНАЯ ДЕЯТЕЛЬНОСТЬ</t>
  </si>
  <si>
    <t>* Муниципальная социальная программа на 2011 год</t>
  </si>
  <si>
    <t>795 05 00</t>
  </si>
  <si>
    <t>Муниципальные целевые программы по участию в профилактике терроризма</t>
  </si>
  <si>
    <t xml:space="preserve">терроризма и экстремизма на территории муниципального образования </t>
  </si>
  <si>
    <t xml:space="preserve">и экстремизма, а также в минимизации (или) ликвидации последствий </t>
  </si>
  <si>
    <t>ФИЗИЧЕСКАЯ КУЛЬТУРА И СПОРТ</t>
  </si>
  <si>
    <t>1100</t>
  </si>
  <si>
    <t xml:space="preserve">ФИЗИЧЕСКАЯ  КУЛЬТУРА </t>
  </si>
  <si>
    <t>1101</t>
  </si>
  <si>
    <t>8.1</t>
  </si>
  <si>
    <t>8.1.1</t>
  </si>
  <si>
    <t>8.1.2</t>
  </si>
  <si>
    <t>1200</t>
  </si>
  <si>
    <t>СРЕДСТВА  МАССОВОЙ  ИНФОРМАЦИИ</t>
  </si>
  <si>
    <t>1202</t>
  </si>
  <si>
    <t>8.1.1.1</t>
  </si>
  <si>
    <t>8.1.2.1</t>
  </si>
  <si>
    <t>6.1</t>
  </si>
  <si>
    <t>8.1.3</t>
  </si>
  <si>
    <t>8.1.3.1</t>
  </si>
  <si>
    <t>8.1.4</t>
  </si>
  <si>
    <t>8.1.4.1</t>
  </si>
  <si>
    <t xml:space="preserve">Компенсация депутатам, осуществляющим свои полномочия </t>
  </si>
  <si>
    <t>КОСГУ</t>
  </si>
  <si>
    <t>раздела,</t>
  </si>
  <si>
    <t>1003</t>
  </si>
  <si>
    <t>Социальное обеспечение населения</t>
  </si>
  <si>
    <t>муниципальные должности и дожности муниципальной службы</t>
  </si>
  <si>
    <t>505 01 00</t>
  </si>
  <si>
    <t>Расходы на предоставление доплат к пенсии лицам, замещавшим</t>
  </si>
  <si>
    <t>870</t>
  </si>
  <si>
    <t>630</t>
  </si>
  <si>
    <t>510 02 00</t>
  </si>
  <si>
    <t>795 01 00</t>
  </si>
  <si>
    <t>600 02 04</t>
  </si>
  <si>
    <t>600 03 04</t>
  </si>
  <si>
    <t xml:space="preserve">Текущий ремонт придомовых территорий и дворовых территорий , </t>
  </si>
  <si>
    <t>Создание зон отдыха, в том числе благоустройство, содержание и уборка территорий детских площадок</t>
  </si>
  <si>
    <t>440 01 00</t>
  </si>
  <si>
    <t>487 01 00</t>
  </si>
  <si>
    <t xml:space="preserve">Муниципальные целевые программы по участию в деятельности </t>
  </si>
  <si>
    <t>по профилактике правонарушений в Санкт-Петербурге</t>
  </si>
  <si>
    <t>795 02 00</t>
  </si>
  <si>
    <t>092 02 00</t>
  </si>
  <si>
    <t>Формирование и размещение муниципального заказа</t>
  </si>
  <si>
    <t>092 05 00</t>
  </si>
  <si>
    <t>Установка, содержание и ремонт ограждений газонов</t>
  </si>
  <si>
    <t>121</t>
  </si>
  <si>
    <t>244</t>
  </si>
  <si>
    <t>852</t>
  </si>
  <si>
    <t>Уплата прочих налогов, сборов и иных платежей</t>
  </si>
  <si>
    <t>0401</t>
  </si>
  <si>
    <t>0400</t>
  </si>
  <si>
    <t>НАЦИОНАЛЬНАЯ ЭКОНОМИКА</t>
  </si>
  <si>
    <t>Общеэкономические вопросы</t>
  </si>
  <si>
    <t>3</t>
  </si>
  <si>
    <t>9</t>
  </si>
  <si>
    <t>9.1</t>
  </si>
  <si>
    <t>9.1.1</t>
  </si>
  <si>
    <t>Местная администрация (971)</t>
  </si>
  <si>
    <t>Муниципальный Совет (892)</t>
  </si>
  <si>
    <t>ПРОФЕССИОНАЛЬНАЯ ПОДГОТОВКА, ПЕРЕПОДГОТОВКА И ПОВЫШЕНИЕ КВАЛИФИКАЦИИ</t>
  </si>
  <si>
    <t>0705</t>
  </si>
  <si>
    <t>428 01 00</t>
  </si>
  <si>
    <t>5.2</t>
  </si>
  <si>
    <t>5.2.1</t>
  </si>
  <si>
    <t>Утверждено</t>
  </si>
  <si>
    <r>
      <t xml:space="preserve">на </t>
    </r>
  </si>
  <si>
    <t>Исполнено</t>
  </si>
  <si>
    <t>(тыс. руб.)</t>
  </si>
  <si>
    <t xml:space="preserve">МЕСТНОГО БЮДЖЕТА ВНУТРИГОРОДСКОГО МУНИЦИПАЛЬНОГО  </t>
  </si>
  <si>
    <t>подразд.</t>
  </si>
  <si>
    <t>КУЛЬТУРА, КИНЕМАТОГРАФИЯ</t>
  </si>
  <si>
    <t>за</t>
  </si>
  <si>
    <t xml:space="preserve">за </t>
  </si>
  <si>
    <t xml:space="preserve">к решению Муниципального Совета </t>
  </si>
  <si>
    <t>Глава  Местной Администрации  МО  Волковское                                                     А.М.Мигас</t>
  </si>
  <si>
    <t>ОБРАЗОВАНИЯ САНКТ-ПЕТЕРБУРГА МУНИЦИПАЛЬНЫЙ ОКРУГ ВОЛКОВСКОЕ ЗА 2014 ГОД</t>
  </si>
  <si>
    <t>ОТЧЕТ ПО ВЕДОМЕСТВЕННОЙ СТРУКТУРЕ РАСХОДОВ</t>
  </si>
  <si>
    <t>2014 год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</si>
  <si>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</si>
  <si>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</si>
  <si>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</si>
  <si>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</si>
  <si>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 xml:space="preserve">Фонд оплаты труда государственных (муниципальных) органов и взносы по обязательному </t>
  </si>
  <si>
    <t>социальному страхованию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</si>
  <si>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</si>
  <si>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>ФУНКЦИОНИРОВАНИЕ ЗАКОНОДАТЕЛЬНЫХ (ПРЕДСТАВИТЕЛЬНЫХ) ОРГАНОВ ГОСУДАРСТВЕННОЙ</t>
  </si>
  <si>
    <t xml:space="preserve"> ВЛАСТИ И ПРЕДСТАВИТЕЛЬНЫХ ОРГАНОВ МУНИЦИПАЛЬНЫХ ОБРАЗОВАНИЙ</t>
  </si>
  <si>
    <t>1.2 1</t>
  </si>
  <si>
    <t>Депутаты, осуществляющие свою деятельность на постоянной основе</t>
  </si>
  <si>
    <t>002 03 01</t>
  </si>
  <si>
    <t>Иные выплаты,за исключением фонда оплаты трудагосударственных (муниципальных) органов,</t>
  </si>
  <si>
    <t>лицам, привлекаемым согласно законодательству дляя выполнения отдельных полномочий</t>
  </si>
  <si>
    <t>123</t>
  </si>
  <si>
    <t>1.2.3</t>
  </si>
  <si>
    <t>1.2.3.1</t>
  </si>
  <si>
    <t>1.2.3.2</t>
  </si>
  <si>
    <t>1.2.3.3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</si>
  <si>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</si>
  <si>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</si>
  <si>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851</t>
  </si>
  <si>
    <t>1.2.3.4</t>
  </si>
  <si>
    <t>ФУНКЦИОНИРОВАНИЕ ПРАВИТЕЛЬСТВА РФ, ВЫСШИХ ИСПОЛНИТЕЛЬНЫХ ОРГАНОВ</t>
  </si>
  <si>
    <t xml:space="preserve"> ГОСУДАРСТВЕННОЙ ВЛАСТИ СУБЪЕКТОВ РФ,  МЕСТНЫХ АДМИНИСТРАЦИЙ</t>
  </si>
  <si>
    <t xml:space="preserve"> 0104</t>
  </si>
  <si>
    <t>002 80 01</t>
  </si>
  <si>
    <t xml:space="preserve">Расходы на исполнение государственного полномочия по составлению </t>
  </si>
  <si>
    <t xml:space="preserve">протоколов об административных правонарушениях </t>
  </si>
  <si>
    <t>2.1.2.2</t>
  </si>
  <si>
    <t>2.1.2.3</t>
  </si>
  <si>
    <t>2.1.2.4</t>
  </si>
  <si>
    <t>2.1.3</t>
  </si>
  <si>
    <t>2.1.3.1</t>
  </si>
  <si>
    <t>892</t>
  </si>
  <si>
    <t>Избирательная комиссия (932)</t>
  </si>
  <si>
    <t>ОБЕСПЕЧЕНИЕ ПРОВЕДЕНИЯ ВЫБОРОВ И РЕФЕРЕНДУМОВ</t>
  </si>
  <si>
    <t>0107</t>
  </si>
  <si>
    <t>Проведение муниципальных выборов</t>
  </si>
  <si>
    <t>020 01 00</t>
  </si>
  <si>
    <t>4</t>
  </si>
  <si>
    <t>Резервные средства</t>
  </si>
  <si>
    <t>Осуществление в порядке и формах,установленных законом Санкт-Петербурга,поддержки</t>
  </si>
  <si>
    <t xml:space="preserve"> деятельности граждан, общественных  объединений, участвующих в охране</t>
  </si>
  <si>
    <t xml:space="preserve"> общественного порядка на территории муниципального образования</t>
  </si>
  <si>
    <t>Субсидии некоммерческим организациям (за исключением государственных (муниципальных) учреждений)</t>
  </si>
  <si>
    <t>5.3</t>
  </si>
  <si>
    <t>5.3.1</t>
  </si>
  <si>
    <t xml:space="preserve"> характера, гражданская оборона</t>
  </si>
  <si>
    <t>Защита населения и территории от чрезвычайных ситуаций природного и техногенного</t>
  </si>
  <si>
    <t xml:space="preserve"> в чрезвычайных ситуациях</t>
  </si>
  <si>
    <t>Проведение подготовки и обучения неработающего населения способам защиты и действиям</t>
  </si>
  <si>
    <t>8.1.5</t>
  </si>
  <si>
    <t>8.1.5.1</t>
  </si>
  <si>
    <t>Проведение санитарных рубок, удаление аварийных, больных деревьев</t>
  </si>
  <si>
    <t xml:space="preserve">  и кустарников в отношении зеленых насаждений  внутриквартального озеленения</t>
  </si>
  <si>
    <t>8.1.6</t>
  </si>
  <si>
    <t>8.1.6.1</t>
  </si>
  <si>
    <t>л.1</t>
  </si>
  <si>
    <t>Расходы на подготовку, переподготовку и повышение квалификации выборных должностных</t>
  </si>
  <si>
    <t xml:space="preserve"> лиц местного самоуправления, депутатов представительного органа местного самоуправления,</t>
  </si>
  <si>
    <t>а также муниципальных служащих и работников муниципальных учреждений</t>
  </si>
  <si>
    <t>9.1.1.1</t>
  </si>
  <si>
    <t>9.2</t>
  </si>
  <si>
    <t>9.2.1</t>
  </si>
  <si>
    <t>Проведение работ по военно-патриотическому воспитанию</t>
  </si>
  <si>
    <t>9.2.1.1</t>
  </si>
  <si>
    <t>9.2.2</t>
  </si>
  <si>
    <t>9.2.2.1</t>
  </si>
  <si>
    <t>9.2.3</t>
  </si>
  <si>
    <t>9.2.3.1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</si>
  <si>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</si>
  <si>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</si>
  <si>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9.2.4</t>
  </si>
  <si>
    <t>9.2.4.1</t>
  </si>
  <si>
    <t>9.2.5</t>
  </si>
  <si>
    <t>9.2.5.1</t>
  </si>
  <si>
    <t>10</t>
  </si>
  <si>
    <t>10.1</t>
  </si>
  <si>
    <t>10.1.1</t>
  </si>
  <si>
    <t>10.1.1.1</t>
  </si>
  <si>
    <t>11</t>
  </si>
  <si>
    <t>11.1</t>
  </si>
  <si>
    <t>11.1.1</t>
  </si>
  <si>
    <t>11.1.1.1</t>
  </si>
  <si>
    <t>312</t>
  </si>
  <si>
    <t>Иные пенсии, социальные доплаты к пенсиям</t>
  </si>
  <si>
    <t>11.2</t>
  </si>
  <si>
    <t>11.2.1</t>
  </si>
  <si>
    <t xml:space="preserve">Расходы на исполнение государственного полномочия по организации </t>
  </si>
  <si>
    <t>и осуществление деятельности по опеке и попечительству</t>
  </si>
  <si>
    <t>002 80 02</t>
  </si>
  <si>
    <t>11.2.1.1</t>
  </si>
  <si>
    <t>11.2.1.2</t>
  </si>
  <si>
    <t>11.2.2</t>
  </si>
  <si>
    <t>на содержание ребенка в семье опекуна и приемной семье</t>
  </si>
  <si>
    <t>511 80 03</t>
  </si>
  <si>
    <t>11.2.2.1</t>
  </si>
  <si>
    <t>Пособия, компенсации, меры социальной поддержки по публичным нормативным обязательствам</t>
  </si>
  <si>
    <t>313</t>
  </si>
  <si>
    <t>11.2.3</t>
  </si>
  <si>
    <t>Расходы на исполнение государственного полномочия по выплате</t>
  </si>
  <si>
    <t>Расходы на исполнение государственных полномочий по выплате денежных средств</t>
  </si>
  <si>
    <t>денежных средств на вознаграждение приемным родителям</t>
  </si>
  <si>
    <t>511 80 04</t>
  </si>
  <si>
    <t>Иные выплаты населению</t>
  </si>
  <si>
    <t>11.2.3.1</t>
  </si>
  <si>
    <t>360</t>
  </si>
  <si>
    <t>12</t>
  </si>
  <si>
    <t>12.1</t>
  </si>
  <si>
    <t>12.1.1</t>
  </si>
  <si>
    <t>12.1.1.1</t>
  </si>
  <si>
    <t>13</t>
  </si>
  <si>
    <t>13.1</t>
  </si>
  <si>
    <t>13.1.1</t>
  </si>
  <si>
    <t>13.1.1.1</t>
  </si>
  <si>
    <t>13.1.2</t>
  </si>
  <si>
    <t>13.1.2.1</t>
  </si>
  <si>
    <t>местного самоуправления</t>
  </si>
  <si>
    <t xml:space="preserve">Периодические издания, утвержденные представительными органами </t>
  </si>
  <si>
    <t>Опубликование муниципальных правовых актов, иной информации</t>
  </si>
  <si>
    <t>Приложение 2</t>
  </si>
  <si>
    <t>от 23.04.2015 № 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</si>
</sst>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  <numFmt numFmtId="166" formatCode="#,##0.0"/>
    <numFmt numFmtId="167" formatCode="[$-FC19]d\ mmmm\ yyyy\ &quot;г.&quot;"/>
  </numFmts>
  <fonts count="62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" fontId="16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9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20" fillId="0" borderId="21" xfId="0" applyNumberFormat="1" applyFont="1" applyBorder="1" applyAlignment="1">
      <alignment horizontal="center"/>
    </xf>
    <xf numFmtId="0" fontId="20" fillId="0" borderId="21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1" xfId="0" applyNumberFormat="1" applyFont="1" applyBorder="1" applyAlignment="1">
      <alignment horizontal="center"/>
    </xf>
    <xf numFmtId="1" fontId="16" fillId="0" borderId="22" xfId="0" applyNumberFormat="1" applyFont="1" applyBorder="1" applyAlignment="1">
      <alignment horizontal="center"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2" xfId="0" applyNumberFormat="1" applyFont="1" applyBorder="1" applyAlignment="1">
      <alignment horizontal="center"/>
    </xf>
    <xf numFmtId="1" fontId="17" fillId="0" borderId="24" xfId="0" applyNumberFormat="1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49" fontId="18" fillId="0" borderId="24" xfId="0" applyNumberFormat="1" applyFont="1" applyBorder="1" applyAlignment="1">
      <alignment horizontal="center"/>
    </xf>
    <xf numFmtId="49" fontId="18" fillId="0" borderId="25" xfId="0" applyNumberFormat="1" applyFont="1" applyBorder="1" applyAlignment="1">
      <alignment horizontal="center"/>
    </xf>
    <xf numFmtId="49" fontId="18" fillId="0" borderId="27" xfId="0" applyNumberFormat="1" applyFont="1" applyBorder="1" applyAlignment="1">
      <alignment horizontal="center"/>
    </xf>
    <xf numFmtId="166" fontId="23" fillId="0" borderId="24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49" fontId="17" fillId="0" borderId="24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49" fontId="17" fillId="0" borderId="21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49" fontId="18" fillId="0" borderId="30" xfId="0" applyNumberFormat="1" applyFont="1" applyBorder="1" applyAlignment="1">
      <alignment horizontal="center"/>
    </xf>
    <xf numFmtId="49" fontId="18" fillId="0" borderId="29" xfId="0" applyNumberFormat="1" applyFont="1" applyBorder="1" applyAlignment="1">
      <alignment horizontal="center"/>
    </xf>
    <xf numFmtId="49" fontId="18" fillId="0" borderId="31" xfId="0" applyNumberFormat="1" applyFont="1" applyBorder="1" applyAlignment="1">
      <alignment horizontal="center"/>
    </xf>
    <xf numFmtId="166" fontId="20" fillId="0" borderId="29" xfId="0" applyNumberFormat="1" applyFont="1" applyBorder="1" applyAlignment="1">
      <alignment horizontal="center"/>
    </xf>
    <xf numFmtId="49" fontId="22" fillId="0" borderId="24" xfId="0" applyNumberFormat="1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9" fillId="0" borderId="24" xfId="0" applyFont="1" applyBorder="1" applyAlignment="1">
      <alignment/>
    </xf>
    <xf numFmtId="49" fontId="19" fillId="0" borderId="25" xfId="0" applyNumberFormat="1" applyFont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166" fontId="20" fillId="0" borderId="24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166" fontId="20" fillId="0" borderId="32" xfId="0" applyNumberFormat="1" applyFont="1" applyBorder="1" applyAlignment="1">
      <alignment horizontal="center"/>
    </xf>
    <xf numFmtId="49" fontId="22" fillId="0" borderId="32" xfId="0" applyNumberFormat="1" applyFont="1" applyBorder="1" applyAlignment="1">
      <alignment horizontal="center"/>
    </xf>
    <xf numFmtId="0" fontId="19" fillId="0" borderId="33" xfId="0" applyFont="1" applyBorder="1" applyAlignment="1">
      <alignment horizontal="left"/>
    </xf>
    <xf numFmtId="0" fontId="19" fillId="0" borderId="32" xfId="0" applyFont="1" applyBorder="1" applyAlignment="1">
      <alignment horizontal="center"/>
    </xf>
    <xf numFmtId="49" fontId="19" fillId="0" borderId="33" xfId="0" applyNumberFormat="1" applyFont="1" applyBorder="1" applyAlignment="1">
      <alignment horizontal="center"/>
    </xf>
    <xf numFmtId="49" fontId="19" fillId="0" borderId="32" xfId="0" applyNumberFormat="1" applyFont="1" applyBorder="1" applyAlignment="1">
      <alignment horizontal="center"/>
    </xf>
    <xf numFmtId="49" fontId="19" fillId="0" borderId="30" xfId="0" applyNumberFormat="1" applyFont="1" applyBorder="1" applyAlignment="1">
      <alignment horizontal="center"/>
    </xf>
    <xf numFmtId="166" fontId="16" fillId="0" borderId="32" xfId="0" applyNumberFormat="1" applyFont="1" applyBorder="1" applyAlignment="1">
      <alignment horizontal="center"/>
    </xf>
    <xf numFmtId="49" fontId="18" fillId="0" borderId="32" xfId="0" applyNumberFormat="1" applyFont="1" applyBorder="1" applyAlignment="1">
      <alignment horizontal="center"/>
    </xf>
    <xf numFmtId="49" fontId="22" fillId="0" borderId="29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166" fontId="16" fillId="0" borderId="29" xfId="0" applyNumberFormat="1" applyFont="1" applyBorder="1" applyAlignment="1">
      <alignment horizontal="center"/>
    </xf>
    <xf numFmtId="0" fontId="19" fillId="0" borderId="32" xfId="0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49" fontId="19" fillId="0" borderId="28" xfId="0" applyNumberFormat="1" applyFont="1" applyBorder="1" applyAlignment="1">
      <alignment horizontal="center"/>
    </xf>
    <xf numFmtId="49" fontId="17" fillId="0" borderId="31" xfId="0" applyNumberFormat="1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166" fontId="20" fillId="0" borderId="21" xfId="0" applyNumberFormat="1" applyFont="1" applyBorder="1" applyAlignment="1">
      <alignment horizontal="center"/>
    </xf>
    <xf numFmtId="49" fontId="22" fillId="0" borderId="28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49" fontId="19" fillId="0" borderId="31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49" fontId="19" fillId="0" borderId="35" xfId="0" applyNumberFormat="1" applyFont="1" applyBorder="1" applyAlignment="1">
      <alignment horizontal="center"/>
    </xf>
    <xf numFmtId="166" fontId="16" fillId="0" borderId="24" xfId="0" applyNumberFormat="1" applyFont="1" applyBorder="1" applyAlignment="1">
      <alignment horizontal="center"/>
    </xf>
    <xf numFmtId="49" fontId="18" fillId="0" borderId="33" xfId="0" applyNumberFormat="1" applyFont="1" applyBorder="1" applyAlignment="1">
      <alignment horizontal="center"/>
    </xf>
    <xf numFmtId="49" fontId="17" fillId="0" borderId="32" xfId="0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49" fontId="18" fillId="0" borderId="35" xfId="0" applyNumberFormat="1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0" fontId="19" fillId="0" borderId="32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8" fillId="0" borderId="31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29" xfId="0" applyFont="1" applyBorder="1" applyAlignment="1">
      <alignment horizontal="left"/>
    </xf>
    <xf numFmtId="49" fontId="22" fillId="0" borderId="27" xfId="0" applyNumberFormat="1" applyFont="1" applyBorder="1" applyAlignment="1">
      <alignment horizontal="center"/>
    </xf>
    <xf numFmtId="0" fontId="19" fillId="0" borderId="24" xfId="0" applyFont="1" applyBorder="1" applyAlignment="1">
      <alignment horizontal="left"/>
    </xf>
    <xf numFmtId="0" fontId="19" fillId="0" borderId="26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9" fillId="0" borderId="25" xfId="0" applyFont="1" applyBorder="1" applyAlignment="1">
      <alignment/>
    </xf>
    <xf numFmtId="0" fontId="18" fillId="0" borderId="30" xfId="0" applyFont="1" applyBorder="1" applyAlignment="1">
      <alignment horizontal="center"/>
    </xf>
    <xf numFmtId="166" fontId="16" fillId="0" borderId="21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49" fontId="19" fillId="0" borderId="36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49" fontId="18" fillId="0" borderId="33" xfId="0" applyNumberFormat="1" applyFont="1" applyBorder="1" applyAlignment="1">
      <alignment horizontal="center" vertical="top"/>
    </xf>
    <xf numFmtId="166" fontId="23" fillId="0" borderId="32" xfId="0" applyNumberFormat="1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18" fillId="0" borderId="24" xfId="0" applyFont="1" applyBorder="1" applyAlignment="1">
      <alignment/>
    </xf>
    <xf numFmtId="0" fontId="18" fillId="0" borderId="27" xfId="0" applyFont="1" applyBorder="1" applyAlignment="1">
      <alignment/>
    </xf>
    <xf numFmtId="166" fontId="19" fillId="0" borderId="32" xfId="0" applyNumberFormat="1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9" fillId="0" borderId="34" xfId="0" applyFont="1" applyBorder="1" applyAlignment="1">
      <alignment horizontal="center"/>
    </xf>
    <xf numFmtId="0" fontId="17" fillId="0" borderId="24" xfId="0" applyFont="1" applyBorder="1" applyAlignment="1">
      <alignment/>
    </xf>
    <xf numFmtId="49" fontId="22" fillId="0" borderId="18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9" fontId="18" fillId="0" borderId="15" xfId="0" applyNumberFormat="1" applyFont="1" applyBorder="1" applyAlignment="1">
      <alignment/>
    </xf>
    <xf numFmtId="49" fontId="18" fillId="0" borderId="18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166" fontId="23" fillId="0" borderId="18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" fontId="16" fillId="0" borderId="24" xfId="0" applyNumberFormat="1" applyFont="1" applyBorder="1" applyAlignment="1">
      <alignment horizontal="center"/>
    </xf>
    <xf numFmtId="0" fontId="17" fillId="0" borderId="24" xfId="0" applyNumberFormat="1" applyFont="1" applyBorder="1" applyAlignment="1">
      <alignment horizontal="center"/>
    </xf>
    <xf numFmtId="165" fontId="17" fillId="0" borderId="24" xfId="0" applyNumberFormat="1" applyFont="1" applyBorder="1" applyAlignment="1">
      <alignment horizontal="center"/>
    </xf>
    <xf numFmtId="0" fontId="18" fillId="0" borderId="29" xfId="0" applyFont="1" applyBorder="1" applyAlignment="1">
      <alignment horizontal="center" wrapText="1"/>
    </xf>
    <xf numFmtId="0" fontId="17" fillId="0" borderId="29" xfId="0" applyFont="1" applyBorder="1" applyAlignment="1">
      <alignment horizontal="center"/>
    </xf>
    <xf numFmtId="0" fontId="17" fillId="0" borderId="32" xfId="0" applyFont="1" applyBorder="1" applyAlignment="1">
      <alignment horizontal="center" wrapText="1"/>
    </xf>
    <xf numFmtId="49" fontId="20" fillId="0" borderId="24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49" fontId="19" fillId="0" borderId="38" xfId="0" applyNumberFormat="1" applyFont="1" applyBorder="1" applyAlignment="1">
      <alignment horizontal="center"/>
    </xf>
    <xf numFmtId="166" fontId="16" fillId="0" borderId="38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49" fontId="17" fillId="0" borderId="29" xfId="0" applyNumberFormat="1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19" fillId="0" borderId="29" xfId="0" applyFont="1" applyBorder="1" applyAlignment="1">
      <alignment wrapText="1"/>
    </xf>
    <xf numFmtId="0" fontId="19" fillId="0" borderId="29" xfId="0" applyFont="1" applyBorder="1" applyAlignment="1">
      <alignment horizontal="center" vertical="top"/>
    </xf>
    <xf numFmtId="49" fontId="19" fillId="0" borderId="29" xfId="0" applyNumberFormat="1" applyFont="1" applyBorder="1" applyAlignment="1">
      <alignment horizontal="center" vertical="top"/>
    </xf>
    <xf numFmtId="49" fontId="18" fillId="0" borderId="24" xfId="0" applyNumberFormat="1" applyFont="1" applyBorder="1" applyAlignment="1">
      <alignment horizontal="center" vertical="top" wrapText="1"/>
    </xf>
    <xf numFmtId="49" fontId="22" fillId="0" borderId="31" xfId="0" applyNumberFormat="1" applyFont="1" applyBorder="1" applyAlignment="1">
      <alignment horizontal="center" vertical="top"/>
    </xf>
    <xf numFmtId="166" fontId="16" fillId="0" borderId="29" xfId="0" applyNumberFormat="1" applyFont="1" applyBorder="1" applyAlignment="1">
      <alignment horizontal="center" vertical="top"/>
    </xf>
    <xf numFmtId="166" fontId="20" fillId="0" borderId="24" xfId="0" applyNumberFormat="1" applyFont="1" applyBorder="1" applyAlignment="1">
      <alignment horizontal="center" vertical="top" wrapText="1"/>
    </xf>
    <xf numFmtId="0" fontId="23" fillId="0" borderId="32" xfId="0" applyFont="1" applyBorder="1" applyAlignment="1">
      <alignment horizontal="center"/>
    </xf>
    <xf numFmtId="49" fontId="22" fillId="0" borderId="29" xfId="0" applyNumberFormat="1" applyFont="1" applyBorder="1" applyAlignment="1">
      <alignment horizontal="center" vertical="top"/>
    </xf>
    <xf numFmtId="0" fontId="19" fillId="0" borderId="29" xfId="0" applyFont="1" applyBorder="1" applyAlignment="1">
      <alignment horizontal="left" wrapText="1"/>
    </xf>
    <xf numFmtId="49" fontId="22" fillId="0" borderId="24" xfId="0" applyNumberFormat="1" applyFont="1" applyBorder="1" applyAlignment="1">
      <alignment horizontal="center" vertical="top"/>
    </xf>
    <xf numFmtId="0" fontId="19" fillId="0" borderId="24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49" fontId="22" fillId="0" borderId="29" xfId="0" applyNumberFormat="1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49" fontId="19" fillId="0" borderId="31" xfId="0" applyNumberFormat="1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19" fillId="0" borderId="39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/>
    </xf>
    <xf numFmtId="165" fontId="16" fillId="0" borderId="29" xfId="0" applyNumberFormat="1" applyFont="1" applyBorder="1" applyAlignment="1">
      <alignment horizontal="center" vertical="top" wrapText="1"/>
    </xf>
    <xf numFmtId="1" fontId="17" fillId="0" borderId="32" xfId="0" applyNumberFormat="1" applyFont="1" applyBorder="1" applyAlignment="1">
      <alignment horizontal="center"/>
    </xf>
    <xf numFmtId="49" fontId="18" fillId="0" borderId="29" xfId="0" applyNumberFormat="1" applyFont="1" applyBorder="1" applyAlignment="1">
      <alignment horizontal="center" vertical="top" wrapText="1"/>
    </xf>
    <xf numFmtId="166" fontId="20" fillId="0" borderId="29" xfId="0" applyNumberFormat="1" applyFont="1" applyBorder="1" applyAlignment="1">
      <alignment horizontal="center" vertical="top" wrapText="1"/>
    </xf>
    <xf numFmtId="49" fontId="17" fillId="0" borderId="24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30" xfId="0" applyFont="1" applyBorder="1" applyAlignment="1">
      <alignment horizontal="left"/>
    </xf>
    <xf numFmtId="0" fontId="23" fillId="0" borderId="29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9" fillId="0" borderId="29" xfId="0" applyNumberFormat="1" applyFont="1" applyBorder="1" applyAlignment="1">
      <alignment horizontal="center"/>
    </xf>
    <xf numFmtId="165" fontId="20" fillId="0" borderId="29" xfId="0" applyNumberFormat="1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9" fillId="0" borderId="21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0" fillId="0" borderId="29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/>
    </xf>
    <xf numFmtId="0" fontId="18" fillId="0" borderId="24" xfId="0" applyFont="1" applyBorder="1" applyAlignment="1">
      <alignment horizontal="center" vertical="top"/>
    </xf>
    <xf numFmtId="49" fontId="18" fillId="0" borderId="37" xfId="0" applyNumberFormat="1" applyFont="1" applyBorder="1" applyAlignment="1">
      <alignment horizontal="center" vertical="top"/>
    </xf>
    <xf numFmtId="0" fontId="16" fillId="0" borderId="26" xfId="0" applyFont="1" applyBorder="1" applyAlignment="1">
      <alignment horizontal="center" vertical="top"/>
    </xf>
    <xf numFmtId="49" fontId="18" fillId="0" borderId="29" xfId="0" applyNumberFormat="1" applyFont="1" applyBorder="1" applyAlignment="1">
      <alignment horizontal="center" vertical="top"/>
    </xf>
    <xf numFmtId="49" fontId="18" fillId="0" borderId="24" xfId="0" applyNumberFormat="1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6" fontId="20" fillId="0" borderId="29" xfId="0" applyNumberFormat="1" applyFont="1" applyBorder="1" applyAlignment="1">
      <alignment horizontal="center" vertical="top"/>
    </xf>
    <xf numFmtId="166" fontId="20" fillId="0" borderId="24" xfId="0" applyNumberFormat="1" applyFont="1" applyBorder="1" applyAlignment="1">
      <alignment horizontal="center" vertical="top"/>
    </xf>
    <xf numFmtId="49" fontId="17" fillId="0" borderId="29" xfId="0" applyNumberFormat="1" applyFont="1" applyBorder="1" applyAlignment="1">
      <alignment horizontal="center" vertical="top"/>
    </xf>
    <xf numFmtId="49" fontId="17" fillId="0" borderId="24" xfId="0" applyNumberFormat="1" applyFont="1" applyBorder="1" applyAlignment="1">
      <alignment horizontal="center" vertical="top"/>
    </xf>
    <xf numFmtId="0" fontId="20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6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68"/>
  <sheetViews>
    <sheetView tabSelected="1" view="pageBreakPreview" zoomScale="120" zoomScaleSheetLayoutView="120" zoomScalePageLayoutView="0" workbookViewId="0" topLeftCell="A1">
      <selection activeCell="E12" sqref="E12"/>
    </sheetView>
  </sheetViews>
  <sheetFormatPr defaultColWidth="9.00390625" defaultRowHeight="12.75"/>
  <cols>
    <col min="1" max="1" width="5.625" style="34" customWidth="1"/>
    <col min="2" max="2" width="77.625" style="0" customWidth="1"/>
    <col min="3" max="3" width="5.125" style="0" customWidth="1"/>
    <col min="4" max="4" width="7.00390625" style="0" customWidth="1"/>
    <col min="5" max="5" width="7.875" style="0" customWidth="1"/>
    <col min="6" max="6" width="4.75390625" style="22" customWidth="1"/>
    <col min="7" max="7" width="5.75390625" style="18" hidden="1" customWidth="1"/>
    <col min="8" max="8" width="10.00390625" style="18" customWidth="1"/>
    <col min="9" max="9" width="11.125" style="18" customWidth="1"/>
    <col min="10" max="10" width="2.375" style="18" customWidth="1"/>
    <col min="11" max="12" width="5.875" style="0" customWidth="1"/>
    <col min="13" max="13" width="5.75390625" style="0" customWidth="1"/>
    <col min="14" max="14" width="5.375" style="0" customWidth="1"/>
    <col min="15" max="15" width="5.625" style="0" customWidth="1"/>
  </cols>
  <sheetData>
    <row r="2" spans="1:16" ht="11.25" customHeight="1">
      <c r="A2" s="70"/>
      <c r="B2" s="281" t="s">
        <v>398</v>
      </c>
      <c r="C2" s="281"/>
      <c r="D2" s="281"/>
      <c r="E2" s="281"/>
      <c r="F2" s="281"/>
      <c r="G2" s="281"/>
      <c r="H2" s="281"/>
      <c r="I2" s="281"/>
      <c r="J2" s="71"/>
      <c r="K2" s="66"/>
      <c r="L2" s="66"/>
      <c r="M2" s="66"/>
      <c r="N2" s="66"/>
      <c r="O2" s="66"/>
      <c r="P2" s="66"/>
    </row>
    <row r="3" spans="1:16" ht="11.25" customHeight="1">
      <c r="A3" s="70"/>
      <c r="B3" s="225"/>
      <c r="C3" s="281" t="s">
        <v>272</v>
      </c>
      <c r="D3" s="283"/>
      <c r="E3" s="283"/>
      <c r="F3" s="283"/>
      <c r="G3" s="283"/>
      <c r="H3" s="283"/>
      <c r="I3" s="283"/>
      <c r="J3" s="71"/>
      <c r="K3" s="66"/>
      <c r="L3" s="66"/>
      <c r="M3" s="66"/>
      <c r="N3" s="66"/>
      <c r="O3" s="66"/>
      <c r="P3" s="66"/>
    </row>
    <row r="4" spans="1:16" ht="11.25" customHeight="1">
      <c r="A4" s="72"/>
      <c r="B4" s="73" t="s">
        <v>103</v>
      </c>
      <c r="C4" s="281" t="s">
        <v>399</v>
      </c>
      <c r="D4" s="282"/>
      <c r="E4" s="282"/>
      <c r="F4" s="282"/>
      <c r="G4" s="282"/>
      <c r="H4" s="282"/>
      <c r="I4" s="282"/>
      <c r="J4" s="74"/>
      <c r="K4" s="66"/>
      <c r="L4" s="66"/>
      <c r="M4" s="66"/>
      <c r="N4" s="66"/>
      <c r="O4" s="66"/>
      <c r="P4" s="66"/>
    </row>
    <row r="5" spans="1:16" ht="11.25" customHeight="1">
      <c r="A5" s="275" t="s">
        <v>275</v>
      </c>
      <c r="B5" s="276"/>
      <c r="C5" s="276"/>
      <c r="D5" s="276"/>
      <c r="E5" s="276"/>
      <c r="F5" s="276"/>
      <c r="G5" s="276"/>
      <c r="H5" s="276"/>
      <c r="I5" s="276"/>
      <c r="J5" s="74"/>
      <c r="K5" s="66"/>
      <c r="L5" s="66"/>
      <c r="M5" s="66"/>
      <c r="N5" s="66"/>
      <c r="O5" s="66"/>
      <c r="P5" s="66"/>
    </row>
    <row r="6" spans="1:16" ht="13.5" customHeight="1">
      <c r="A6" s="275" t="s">
        <v>267</v>
      </c>
      <c r="B6" s="276"/>
      <c r="C6" s="276"/>
      <c r="D6" s="276"/>
      <c r="E6" s="276"/>
      <c r="F6" s="276"/>
      <c r="G6" s="276"/>
      <c r="H6" s="276"/>
      <c r="I6" s="276"/>
      <c r="J6" s="276"/>
      <c r="K6" s="66"/>
      <c r="L6" s="66"/>
      <c r="M6" s="66"/>
      <c r="N6" s="66"/>
      <c r="O6" s="66"/>
      <c r="P6" s="66"/>
    </row>
    <row r="7" spans="1:16" ht="12" customHeight="1">
      <c r="A7" s="275" t="s">
        <v>274</v>
      </c>
      <c r="B7" s="285"/>
      <c r="C7" s="285"/>
      <c r="D7" s="285"/>
      <c r="E7" s="285"/>
      <c r="F7" s="285"/>
      <c r="G7" s="285"/>
      <c r="H7" s="285"/>
      <c r="I7" s="285"/>
      <c r="J7" s="285"/>
      <c r="K7" s="66"/>
      <c r="L7" s="66"/>
      <c r="M7" s="66"/>
      <c r="N7" s="66"/>
      <c r="O7" s="66"/>
      <c r="P7" s="66"/>
    </row>
    <row r="8" spans="1:16" ht="10.5" customHeight="1" thickBot="1">
      <c r="A8" s="72"/>
      <c r="B8" s="76"/>
      <c r="C8" s="77"/>
      <c r="D8" s="78"/>
      <c r="E8" s="78"/>
      <c r="F8" s="79"/>
      <c r="G8" s="75"/>
      <c r="I8" s="258" t="s">
        <v>266</v>
      </c>
      <c r="J8" s="75" t="s">
        <v>335</v>
      </c>
      <c r="K8" s="66"/>
      <c r="L8" s="66"/>
      <c r="M8" s="66"/>
      <c r="N8" s="66"/>
      <c r="O8" s="66"/>
      <c r="P8" s="66"/>
    </row>
    <row r="9" spans="1:16" ht="12" customHeight="1">
      <c r="A9" s="80" t="s">
        <v>23</v>
      </c>
      <c r="B9" s="81" t="s">
        <v>0</v>
      </c>
      <c r="C9" s="82" t="s">
        <v>99</v>
      </c>
      <c r="D9" s="83" t="s">
        <v>99</v>
      </c>
      <c r="E9" s="82" t="s">
        <v>99</v>
      </c>
      <c r="F9" s="84" t="s">
        <v>99</v>
      </c>
      <c r="G9" s="83"/>
      <c r="H9" s="83" t="s">
        <v>263</v>
      </c>
      <c r="I9" s="83" t="s">
        <v>265</v>
      </c>
      <c r="J9" s="85"/>
      <c r="K9" s="66"/>
      <c r="L9" s="66"/>
      <c r="M9" s="66"/>
      <c r="N9" s="66"/>
      <c r="O9" s="66"/>
      <c r="P9" s="66"/>
    </row>
    <row r="10" spans="1:16" ht="10.5" customHeight="1">
      <c r="A10" s="86" t="s">
        <v>24</v>
      </c>
      <c r="B10" s="87"/>
      <c r="C10" s="88" t="s">
        <v>106</v>
      </c>
      <c r="D10" s="89" t="s">
        <v>221</v>
      </c>
      <c r="E10" s="88" t="s">
        <v>115</v>
      </c>
      <c r="F10" s="90" t="s">
        <v>100</v>
      </c>
      <c r="G10" s="89" t="s">
        <v>220</v>
      </c>
      <c r="H10" s="89" t="s">
        <v>264</v>
      </c>
      <c r="I10" s="89" t="s">
        <v>270</v>
      </c>
      <c r="J10" s="88"/>
      <c r="K10" s="66"/>
      <c r="L10" s="66"/>
      <c r="M10" s="66"/>
      <c r="N10" s="66"/>
      <c r="O10" s="66"/>
      <c r="P10" s="66"/>
    </row>
    <row r="11" spans="1:16" ht="10.5" customHeight="1" thickBot="1">
      <c r="A11" s="91"/>
      <c r="B11" s="92"/>
      <c r="C11" s="93"/>
      <c r="D11" s="94" t="s">
        <v>268</v>
      </c>
      <c r="E11" s="95" t="s">
        <v>1</v>
      </c>
      <c r="F11" s="96" t="s">
        <v>101</v>
      </c>
      <c r="G11" s="94"/>
      <c r="H11" s="94" t="s">
        <v>276</v>
      </c>
      <c r="I11" s="94" t="s">
        <v>276</v>
      </c>
      <c r="J11" s="88"/>
      <c r="K11" s="66"/>
      <c r="L11" s="66"/>
      <c r="M11" s="66"/>
      <c r="N11" s="66"/>
      <c r="O11" s="66"/>
      <c r="P11" s="66"/>
    </row>
    <row r="12" spans="1:16" s="3" customFormat="1" ht="21" customHeight="1">
      <c r="A12" s="97"/>
      <c r="B12" s="107" t="s">
        <v>283</v>
      </c>
      <c r="C12" s="99"/>
      <c r="D12" s="100"/>
      <c r="E12" s="101"/>
      <c r="F12" s="102"/>
      <c r="G12" s="103"/>
      <c r="H12" s="104">
        <f>SUM(H13,H35,H52)</f>
        <v>87183</v>
      </c>
      <c r="I12" s="104">
        <f>SUM(I13,I35,I52)</f>
        <v>84046.60999999999</v>
      </c>
      <c r="J12" s="105"/>
      <c r="K12" s="67"/>
      <c r="L12" s="67"/>
      <c r="M12" s="67"/>
      <c r="N12" s="67"/>
      <c r="O12" s="67"/>
      <c r="P12" s="67"/>
    </row>
    <row r="13" spans="1:16" s="3" customFormat="1" ht="12.75" customHeight="1">
      <c r="A13" s="97">
        <v>1</v>
      </c>
      <c r="B13" s="235" t="s">
        <v>257</v>
      </c>
      <c r="C13" s="99">
        <v>892</v>
      </c>
      <c r="D13" s="102"/>
      <c r="E13" s="101"/>
      <c r="F13" s="102"/>
      <c r="G13" s="103"/>
      <c r="H13" s="104">
        <f>SUM(H14)</f>
        <v>5204.8</v>
      </c>
      <c r="I13" s="104">
        <f>SUM(I14)</f>
        <v>4947.400000000001</v>
      </c>
      <c r="J13" s="105"/>
      <c r="K13" s="67"/>
      <c r="L13" s="67"/>
      <c r="M13" s="67"/>
      <c r="N13" s="67"/>
      <c r="O13" s="67"/>
      <c r="P13" s="67"/>
    </row>
    <row r="14" spans="1:16" s="8" customFormat="1" ht="14.25" customHeight="1">
      <c r="A14" s="106" t="s">
        <v>117</v>
      </c>
      <c r="B14" s="121" t="s">
        <v>118</v>
      </c>
      <c r="C14" s="101" t="s">
        <v>311</v>
      </c>
      <c r="D14" s="102" t="s">
        <v>102</v>
      </c>
      <c r="E14" s="101"/>
      <c r="F14" s="102"/>
      <c r="G14" s="103"/>
      <c r="H14" s="104">
        <f>SUM(H15,H20)</f>
        <v>5204.8</v>
      </c>
      <c r="I14" s="104">
        <f>SUM(I15,I20,)</f>
        <v>4947.400000000001</v>
      </c>
      <c r="J14" s="105"/>
      <c r="K14" s="68"/>
      <c r="L14" s="68"/>
      <c r="M14" s="68"/>
      <c r="N14" s="68"/>
      <c r="O14" s="68"/>
      <c r="P14" s="68"/>
    </row>
    <row r="15" spans="1:16" s="8" customFormat="1" ht="11.25" customHeight="1">
      <c r="A15" s="113" t="s">
        <v>119</v>
      </c>
      <c r="B15" s="114" t="s">
        <v>120</v>
      </c>
      <c r="C15" s="115">
        <v>892</v>
      </c>
      <c r="D15" s="116" t="s">
        <v>116</v>
      </c>
      <c r="E15" s="117"/>
      <c r="F15" s="116"/>
      <c r="G15" s="118"/>
      <c r="H15" s="119">
        <f>SUM(H17)</f>
        <v>1044.3</v>
      </c>
      <c r="I15" s="119">
        <f>SUM(I17)</f>
        <v>1044.3</v>
      </c>
      <c r="J15" s="105"/>
      <c r="K15" s="68"/>
      <c r="L15" s="68"/>
      <c r="M15" s="68"/>
      <c r="N15" s="68"/>
      <c r="O15" s="68"/>
      <c r="P15" s="68"/>
    </row>
    <row r="16" spans="1:16" s="8" customFormat="1" ht="10.5" customHeight="1">
      <c r="A16" s="120"/>
      <c r="B16" s="121" t="s">
        <v>171</v>
      </c>
      <c r="C16" s="122"/>
      <c r="D16" s="123"/>
      <c r="E16" s="124"/>
      <c r="F16" s="123"/>
      <c r="G16" s="125"/>
      <c r="H16" s="126"/>
      <c r="I16" s="126"/>
      <c r="J16" s="105"/>
      <c r="K16" s="68"/>
      <c r="L16" s="68"/>
      <c r="M16" s="68"/>
      <c r="N16" s="68"/>
      <c r="O16" s="68"/>
      <c r="P16" s="68"/>
    </row>
    <row r="17" spans="1:16" s="8" customFormat="1" ht="12" customHeight="1">
      <c r="A17" s="108" t="s">
        <v>121</v>
      </c>
      <c r="B17" s="98" t="s">
        <v>122</v>
      </c>
      <c r="C17" s="127">
        <v>892</v>
      </c>
      <c r="D17" s="110" t="s">
        <v>116</v>
      </c>
      <c r="E17" s="111" t="s">
        <v>172</v>
      </c>
      <c r="F17" s="110"/>
      <c r="G17" s="112"/>
      <c r="H17" s="128">
        <f>SUM(H18)</f>
        <v>1044.3</v>
      </c>
      <c r="I17" s="128">
        <f>SUM(I18)</f>
        <v>1044.3</v>
      </c>
      <c r="J17" s="105"/>
      <c r="K17" s="68"/>
      <c r="L17" s="68"/>
      <c r="M17" s="68"/>
      <c r="N17" s="68"/>
      <c r="O17" s="68"/>
      <c r="P17" s="68"/>
    </row>
    <row r="18" spans="1:16" s="8" customFormat="1" ht="11.25" customHeight="1">
      <c r="A18" s="137" t="s">
        <v>123</v>
      </c>
      <c r="B18" s="170" t="s">
        <v>281</v>
      </c>
      <c r="C18" s="138">
        <v>892</v>
      </c>
      <c r="D18" s="143" t="s">
        <v>116</v>
      </c>
      <c r="E18" s="143" t="s">
        <v>172</v>
      </c>
      <c r="F18" s="143" t="s">
        <v>244</v>
      </c>
      <c r="G18" s="117"/>
      <c r="H18" s="140">
        <v>1044.3</v>
      </c>
      <c r="I18" s="140">
        <v>1044.3</v>
      </c>
      <c r="J18" s="105"/>
      <c r="K18" s="68"/>
      <c r="L18" s="68"/>
      <c r="M18" s="68"/>
      <c r="N18" s="68"/>
      <c r="O18" s="68"/>
      <c r="P18" s="68"/>
    </row>
    <row r="19" spans="1:16" s="8" customFormat="1" ht="9.75" customHeight="1">
      <c r="A19" s="120"/>
      <c r="B19" s="172" t="s">
        <v>282</v>
      </c>
      <c r="C19" s="153"/>
      <c r="D19" s="124"/>
      <c r="E19" s="124"/>
      <c r="F19" s="124"/>
      <c r="G19" s="101"/>
      <c r="H19" s="155"/>
      <c r="I19" s="155"/>
      <c r="J19" s="105"/>
      <c r="K19" s="68"/>
      <c r="L19" s="68"/>
      <c r="M19" s="68"/>
      <c r="N19" s="68"/>
      <c r="O19" s="68"/>
      <c r="P19" s="68"/>
    </row>
    <row r="20" spans="1:16" s="8" customFormat="1" ht="11.25" customHeight="1">
      <c r="A20" s="146" t="s">
        <v>124</v>
      </c>
      <c r="B20" s="253" t="s">
        <v>284</v>
      </c>
      <c r="C20" s="147">
        <v>892</v>
      </c>
      <c r="D20" s="110" t="s">
        <v>107</v>
      </c>
      <c r="E20" s="111"/>
      <c r="F20" s="110"/>
      <c r="G20" s="112"/>
      <c r="H20" s="148">
        <f>SUM(H22,H25,H29)</f>
        <v>4160.5</v>
      </c>
      <c r="I20" s="148">
        <f>SUM(I22,I25,I29)</f>
        <v>3903.1000000000004</v>
      </c>
      <c r="J20" s="105"/>
      <c r="K20" s="68"/>
      <c r="L20" s="68"/>
      <c r="M20" s="68"/>
      <c r="N20" s="68"/>
      <c r="O20" s="68"/>
      <c r="P20" s="68"/>
    </row>
    <row r="21" spans="1:16" s="8" customFormat="1" ht="9.75" customHeight="1">
      <c r="A21" s="146"/>
      <c r="B21" s="253" t="s">
        <v>285</v>
      </c>
      <c r="C21" s="147"/>
      <c r="D21" s="110"/>
      <c r="E21" s="111"/>
      <c r="F21" s="110"/>
      <c r="G21" s="112"/>
      <c r="H21" s="148"/>
      <c r="I21" s="148"/>
      <c r="J21" s="105"/>
      <c r="K21" s="68"/>
      <c r="L21" s="68"/>
      <c r="M21" s="68"/>
      <c r="N21" s="68"/>
      <c r="O21" s="68"/>
      <c r="P21" s="68"/>
    </row>
    <row r="22" spans="1:16" s="8" customFormat="1" ht="9.75" customHeight="1">
      <c r="A22" s="157" t="s">
        <v>286</v>
      </c>
      <c r="B22" s="181" t="s">
        <v>287</v>
      </c>
      <c r="C22" s="181">
        <v>892</v>
      </c>
      <c r="D22" s="136" t="s">
        <v>107</v>
      </c>
      <c r="E22" s="136" t="s">
        <v>288</v>
      </c>
      <c r="F22" s="136"/>
      <c r="G22" s="136"/>
      <c r="H22" s="128">
        <f>SUM(H23)</f>
        <v>261.4</v>
      </c>
      <c r="I22" s="128">
        <f>SUM(I23)</f>
        <v>261.3</v>
      </c>
      <c r="J22" s="105"/>
      <c r="K22" s="68"/>
      <c r="L22" s="68"/>
      <c r="M22" s="68"/>
      <c r="N22" s="68"/>
      <c r="O22" s="68"/>
      <c r="P22" s="68"/>
    </row>
    <row r="23" spans="1:16" s="255" customFormat="1" ht="9.75" customHeight="1">
      <c r="A23" s="137" t="s">
        <v>125</v>
      </c>
      <c r="B23" s="170" t="s">
        <v>281</v>
      </c>
      <c r="C23" s="138">
        <v>892</v>
      </c>
      <c r="D23" s="143" t="s">
        <v>107</v>
      </c>
      <c r="E23" s="143" t="s">
        <v>288</v>
      </c>
      <c r="F23" s="143" t="s">
        <v>244</v>
      </c>
      <c r="G23" s="143"/>
      <c r="H23" s="140">
        <v>261.4</v>
      </c>
      <c r="I23" s="140">
        <v>261.3</v>
      </c>
      <c r="J23" s="139"/>
      <c r="K23" s="254"/>
      <c r="L23" s="254"/>
      <c r="M23" s="254"/>
      <c r="N23" s="254"/>
      <c r="O23" s="254"/>
      <c r="P23" s="254"/>
    </row>
    <row r="24" spans="1:16" s="255" customFormat="1" ht="9.75" customHeight="1">
      <c r="A24" s="120"/>
      <c r="B24" s="172" t="s">
        <v>282</v>
      </c>
      <c r="C24" s="153"/>
      <c r="D24" s="124"/>
      <c r="E24" s="124"/>
      <c r="F24" s="124"/>
      <c r="G24" s="124"/>
      <c r="H24" s="155"/>
      <c r="I24" s="155"/>
      <c r="J24" s="139"/>
      <c r="K24" s="254"/>
      <c r="L24" s="254"/>
      <c r="M24" s="254"/>
      <c r="N24" s="254"/>
      <c r="O24" s="254"/>
      <c r="P24" s="254"/>
    </row>
    <row r="25" spans="1:16" s="8" customFormat="1" ht="11.25" customHeight="1">
      <c r="A25" s="113" t="s">
        <v>126</v>
      </c>
      <c r="B25" s="151" t="s">
        <v>219</v>
      </c>
      <c r="C25" s="115">
        <v>892</v>
      </c>
      <c r="D25" s="116" t="s">
        <v>107</v>
      </c>
      <c r="E25" s="117" t="s">
        <v>173</v>
      </c>
      <c r="F25" s="134"/>
      <c r="G25" s="152"/>
      <c r="H25" s="119">
        <f>SUM(H27)</f>
        <v>251.9</v>
      </c>
      <c r="I25" s="119">
        <f>SUM(I27)</f>
        <v>248.4</v>
      </c>
      <c r="J25" s="105"/>
      <c r="K25" s="68"/>
      <c r="L25" s="68"/>
      <c r="M25" s="68"/>
      <c r="N25" s="68"/>
      <c r="O25" s="68"/>
      <c r="P25" s="68"/>
    </row>
    <row r="26" spans="1:16" s="8" customFormat="1" ht="10.5" customHeight="1">
      <c r="A26" s="106"/>
      <c r="B26" s="98" t="s">
        <v>174</v>
      </c>
      <c r="C26" s="99"/>
      <c r="D26" s="102"/>
      <c r="E26" s="101"/>
      <c r="F26" s="102"/>
      <c r="G26" s="103"/>
      <c r="H26" s="126"/>
      <c r="I26" s="126"/>
      <c r="J26" s="105"/>
      <c r="K26" s="68"/>
      <c r="L26" s="68"/>
      <c r="M26" s="68"/>
      <c r="N26" s="68"/>
      <c r="O26" s="68"/>
      <c r="P26" s="68"/>
    </row>
    <row r="27" spans="1:16" s="8" customFormat="1" ht="12" customHeight="1">
      <c r="A27" s="236" t="s">
        <v>127</v>
      </c>
      <c r="B27" s="237" t="s">
        <v>289</v>
      </c>
      <c r="C27" s="138">
        <v>892</v>
      </c>
      <c r="D27" s="143" t="s">
        <v>107</v>
      </c>
      <c r="E27" s="143" t="s">
        <v>173</v>
      </c>
      <c r="F27" s="143" t="s">
        <v>291</v>
      </c>
      <c r="G27" s="143"/>
      <c r="H27" s="140">
        <v>251.9</v>
      </c>
      <c r="I27" s="140">
        <v>248.4</v>
      </c>
      <c r="J27" s="105"/>
      <c r="K27" s="68"/>
      <c r="L27" s="68"/>
      <c r="M27" s="68"/>
      <c r="N27" s="68"/>
      <c r="O27" s="68"/>
      <c r="P27" s="68"/>
    </row>
    <row r="28" spans="1:16" s="8" customFormat="1" ht="9.75" customHeight="1">
      <c r="A28" s="238"/>
      <c r="B28" s="239" t="s">
        <v>290</v>
      </c>
      <c r="C28" s="153"/>
      <c r="D28" s="124"/>
      <c r="E28" s="124"/>
      <c r="F28" s="124"/>
      <c r="G28" s="124"/>
      <c r="H28" s="155"/>
      <c r="I28" s="155"/>
      <c r="J28" s="105"/>
      <c r="K28" s="68"/>
      <c r="L28" s="68"/>
      <c r="M28" s="68"/>
      <c r="N28" s="68"/>
      <c r="O28" s="68"/>
      <c r="P28" s="68"/>
    </row>
    <row r="29" spans="1:16" s="24" customFormat="1" ht="12" customHeight="1">
      <c r="A29" s="157" t="s">
        <v>292</v>
      </c>
      <c r="B29" s="158" t="s">
        <v>175</v>
      </c>
      <c r="C29" s="99">
        <v>892</v>
      </c>
      <c r="D29" s="156" t="s">
        <v>107</v>
      </c>
      <c r="E29" s="136" t="s">
        <v>176</v>
      </c>
      <c r="F29" s="156"/>
      <c r="G29" s="159"/>
      <c r="H29" s="128">
        <f>SUM(H30:H34)</f>
        <v>3647.2</v>
      </c>
      <c r="I29" s="128">
        <f>SUM(I30:I34)</f>
        <v>3393.4</v>
      </c>
      <c r="J29" s="105"/>
      <c r="K29" s="69"/>
      <c r="L29" s="69"/>
      <c r="M29" s="69"/>
      <c r="N29" s="69"/>
      <c r="O29" s="69"/>
      <c r="P29" s="69"/>
    </row>
    <row r="30" spans="1:16" s="24" customFormat="1" ht="12" customHeight="1">
      <c r="A30" s="137" t="s">
        <v>293</v>
      </c>
      <c r="B30" s="170" t="s">
        <v>281</v>
      </c>
      <c r="C30" s="138">
        <v>892</v>
      </c>
      <c r="D30" s="143" t="s">
        <v>107</v>
      </c>
      <c r="E30" s="143" t="s">
        <v>176</v>
      </c>
      <c r="F30" s="143" t="s">
        <v>244</v>
      </c>
      <c r="G30" s="117"/>
      <c r="H30" s="140">
        <v>2256.6</v>
      </c>
      <c r="I30" s="140">
        <v>2256.6</v>
      </c>
      <c r="J30" s="105"/>
      <c r="K30" s="69"/>
      <c r="L30" s="69"/>
      <c r="M30" s="69"/>
      <c r="N30" s="69"/>
      <c r="O30" s="69"/>
      <c r="P30" s="69"/>
    </row>
    <row r="31" spans="1:16" s="24" customFormat="1" ht="12" customHeight="1">
      <c r="A31" s="120"/>
      <c r="B31" s="172" t="s">
        <v>282</v>
      </c>
      <c r="C31" s="153"/>
      <c r="D31" s="124"/>
      <c r="E31" s="124"/>
      <c r="F31" s="124"/>
      <c r="G31" s="101"/>
      <c r="H31" s="155"/>
      <c r="I31" s="155"/>
      <c r="J31" s="105"/>
      <c r="K31" s="69"/>
      <c r="L31" s="69"/>
      <c r="M31" s="69"/>
      <c r="N31" s="69"/>
      <c r="O31" s="69"/>
      <c r="P31" s="69"/>
    </row>
    <row r="32" spans="1:16" ht="12" customHeight="1">
      <c r="A32" s="129" t="s">
        <v>294</v>
      </c>
      <c r="B32" s="130" t="s">
        <v>296</v>
      </c>
      <c r="C32" s="153">
        <v>892</v>
      </c>
      <c r="D32" s="132" t="s">
        <v>107</v>
      </c>
      <c r="E32" s="133" t="s">
        <v>176</v>
      </c>
      <c r="F32" s="132" t="s">
        <v>245</v>
      </c>
      <c r="G32" s="154"/>
      <c r="H32" s="155">
        <v>1384</v>
      </c>
      <c r="I32" s="155">
        <v>1133.2</v>
      </c>
      <c r="J32" s="105"/>
      <c r="K32" s="66"/>
      <c r="L32" s="66"/>
      <c r="M32" s="66"/>
      <c r="N32" s="66"/>
      <c r="O32" s="66"/>
      <c r="P32" s="66"/>
    </row>
    <row r="33" spans="1:16" ht="11.25" customHeight="1">
      <c r="A33" s="129" t="s">
        <v>295</v>
      </c>
      <c r="B33" s="130" t="s">
        <v>297</v>
      </c>
      <c r="C33" s="153">
        <v>892</v>
      </c>
      <c r="D33" s="132" t="s">
        <v>107</v>
      </c>
      <c r="E33" s="133" t="s">
        <v>176</v>
      </c>
      <c r="F33" s="132" t="s">
        <v>298</v>
      </c>
      <c r="G33" s="154"/>
      <c r="H33" s="155">
        <v>2</v>
      </c>
      <c r="I33" s="155">
        <v>1.2</v>
      </c>
      <c r="J33" s="139"/>
      <c r="K33" s="66"/>
      <c r="L33" s="66"/>
      <c r="M33" s="66"/>
      <c r="N33" s="66"/>
      <c r="O33" s="66"/>
      <c r="P33" s="66"/>
    </row>
    <row r="34" spans="1:16" ht="11.25" customHeight="1">
      <c r="A34" s="137" t="s">
        <v>299</v>
      </c>
      <c r="B34" s="256" t="s">
        <v>247</v>
      </c>
      <c r="C34" s="162">
        <v>892</v>
      </c>
      <c r="D34" s="134" t="s">
        <v>107</v>
      </c>
      <c r="E34" s="143" t="s">
        <v>176</v>
      </c>
      <c r="F34" s="132" t="s">
        <v>246</v>
      </c>
      <c r="G34" s="154"/>
      <c r="H34" s="179">
        <v>4.6</v>
      </c>
      <c r="I34" s="179">
        <v>2.4</v>
      </c>
      <c r="J34" s="139"/>
      <c r="K34" s="66"/>
      <c r="L34" s="66"/>
      <c r="M34" s="66"/>
      <c r="N34" s="66"/>
      <c r="O34" s="66"/>
      <c r="P34" s="66"/>
    </row>
    <row r="35" spans="1:16" ht="12.75" customHeight="1">
      <c r="A35" s="113" t="s">
        <v>132</v>
      </c>
      <c r="B35" s="160" t="s">
        <v>256</v>
      </c>
      <c r="C35" s="161">
        <v>971</v>
      </c>
      <c r="D35" s="143"/>
      <c r="E35" s="143"/>
      <c r="F35" s="133"/>
      <c r="G35" s="133"/>
      <c r="H35" s="140">
        <f>SUM(H36,H70,H76,H81,H102,H125,H130,H147,H152)</f>
        <v>77178.2</v>
      </c>
      <c r="I35" s="140">
        <f>SUM(I36,I70,I76,I81,I102,I125,I130,I147,I152)</f>
        <v>74299.20999999999</v>
      </c>
      <c r="J35" s="139"/>
      <c r="K35" s="66"/>
      <c r="L35" s="66"/>
      <c r="M35" s="66"/>
      <c r="N35" s="66"/>
      <c r="O35" s="66"/>
      <c r="P35" s="66"/>
    </row>
    <row r="36" spans="1:16" s="8" customFormat="1" ht="12.75" customHeight="1">
      <c r="A36" s="113" t="s">
        <v>132</v>
      </c>
      <c r="B36" s="181" t="s">
        <v>118</v>
      </c>
      <c r="C36" s="161">
        <v>971</v>
      </c>
      <c r="D36" s="117" t="s">
        <v>102</v>
      </c>
      <c r="E36" s="117"/>
      <c r="F36" s="112"/>
      <c r="G36" s="112"/>
      <c r="H36" s="119">
        <f>SUM(H37,H57,H60)</f>
        <v>16976</v>
      </c>
      <c r="I36" s="119">
        <f>SUM(I37,I57,I60)</f>
        <v>16315.710000000001</v>
      </c>
      <c r="J36" s="105"/>
      <c r="K36" s="68"/>
      <c r="L36" s="68"/>
      <c r="M36" s="68"/>
      <c r="N36" s="68"/>
      <c r="O36" s="68"/>
      <c r="P36" s="68"/>
    </row>
    <row r="37" spans="1:16" ht="11.25" customHeight="1">
      <c r="A37" s="113" t="s">
        <v>133</v>
      </c>
      <c r="B37" s="114" t="s">
        <v>300</v>
      </c>
      <c r="C37" s="115">
        <v>971</v>
      </c>
      <c r="D37" s="117" t="s">
        <v>114</v>
      </c>
      <c r="E37" s="117"/>
      <c r="F37" s="118"/>
      <c r="G37" s="112"/>
      <c r="H37" s="119">
        <f>SUM(H39,H42,H49)</f>
        <v>15124</v>
      </c>
      <c r="I37" s="119">
        <f>SUM(I39,I42,I49)</f>
        <v>15043.710000000001</v>
      </c>
      <c r="J37" s="105"/>
      <c r="K37" s="66"/>
      <c r="L37" s="66"/>
      <c r="M37" s="66"/>
      <c r="N37" s="66"/>
      <c r="O37" s="66"/>
      <c r="P37" s="66"/>
    </row>
    <row r="38" spans="1:16" ht="9.75" customHeight="1">
      <c r="A38" s="106"/>
      <c r="B38" s="121" t="s">
        <v>301</v>
      </c>
      <c r="C38" s="99"/>
      <c r="D38" s="101"/>
      <c r="E38" s="101"/>
      <c r="F38" s="103"/>
      <c r="G38" s="103"/>
      <c r="H38" s="126"/>
      <c r="I38" s="126"/>
      <c r="J38" s="105"/>
      <c r="K38" s="66"/>
      <c r="L38" s="66"/>
      <c r="M38" s="66"/>
      <c r="N38" s="66"/>
      <c r="O38" s="66"/>
      <c r="P38" s="66"/>
    </row>
    <row r="39" spans="1:16" ht="12" customHeight="1">
      <c r="A39" s="108" t="s">
        <v>134</v>
      </c>
      <c r="B39" s="98" t="s">
        <v>128</v>
      </c>
      <c r="C39" s="127">
        <v>971</v>
      </c>
      <c r="D39" s="111" t="s">
        <v>114</v>
      </c>
      <c r="E39" s="101" t="s">
        <v>177</v>
      </c>
      <c r="F39" s="110"/>
      <c r="G39" s="112"/>
      <c r="H39" s="126">
        <f>SUM(H40)</f>
        <v>1044.3</v>
      </c>
      <c r="I39" s="126">
        <f>SUM(I40)</f>
        <v>1044.2</v>
      </c>
      <c r="J39" s="105"/>
      <c r="K39" s="66"/>
      <c r="L39" s="66"/>
      <c r="M39" s="66"/>
      <c r="N39" s="66"/>
      <c r="O39" s="66"/>
      <c r="P39" s="66"/>
    </row>
    <row r="40" spans="1:16" ht="11.25" customHeight="1">
      <c r="A40" s="137" t="s">
        <v>135</v>
      </c>
      <c r="B40" s="170" t="s">
        <v>281</v>
      </c>
      <c r="C40" s="138">
        <v>971</v>
      </c>
      <c r="D40" s="143" t="s">
        <v>114</v>
      </c>
      <c r="E40" s="143" t="s">
        <v>177</v>
      </c>
      <c r="F40" s="143" t="s">
        <v>244</v>
      </c>
      <c r="G40" s="143"/>
      <c r="H40" s="140">
        <v>1044.3</v>
      </c>
      <c r="I40" s="140">
        <v>1044.2</v>
      </c>
      <c r="J40" s="105"/>
      <c r="K40" s="66"/>
      <c r="L40" s="66"/>
      <c r="M40" s="66"/>
      <c r="N40" s="66"/>
      <c r="O40" s="66"/>
      <c r="P40" s="66"/>
    </row>
    <row r="41" spans="1:16" ht="9" customHeight="1">
      <c r="A41" s="120"/>
      <c r="B41" s="172" t="s">
        <v>282</v>
      </c>
      <c r="C41" s="153"/>
      <c r="D41" s="124"/>
      <c r="E41" s="124"/>
      <c r="F41" s="124"/>
      <c r="G41" s="124"/>
      <c r="H41" s="155"/>
      <c r="I41" s="155"/>
      <c r="J41" s="105"/>
      <c r="K41" s="66"/>
      <c r="L41" s="66"/>
      <c r="M41" s="66"/>
      <c r="N41" s="66"/>
      <c r="O41" s="66"/>
      <c r="P41" s="66"/>
    </row>
    <row r="42" spans="1:16" ht="12" customHeight="1">
      <c r="A42" s="146" t="s">
        <v>184</v>
      </c>
      <c r="B42" s="163" t="s">
        <v>178</v>
      </c>
      <c r="C42" s="164">
        <v>971</v>
      </c>
      <c r="D42" s="111" t="s">
        <v>114</v>
      </c>
      <c r="E42" s="110" t="s">
        <v>180</v>
      </c>
      <c r="F42" s="111"/>
      <c r="G42" s="110"/>
      <c r="H42" s="148">
        <f>SUM(H44:H48)</f>
        <v>14074.400000000001</v>
      </c>
      <c r="I42" s="148">
        <f>SUM(I44:I48)</f>
        <v>13999.51</v>
      </c>
      <c r="J42" s="105"/>
      <c r="K42" s="66"/>
      <c r="L42" s="66"/>
      <c r="M42" s="66"/>
      <c r="N42" s="66"/>
      <c r="O42" s="66"/>
      <c r="P42" s="66"/>
    </row>
    <row r="43" spans="1:16" ht="9" customHeight="1">
      <c r="A43" s="165"/>
      <c r="B43" s="163" t="s">
        <v>179</v>
      </c>
      <c r="C43" s="107"/>
      <c r="D43" s="111"/>
      <c r="E43" s="102"/>
      <c r="F43" s="111"/>
      <c r="G43" s="102"/>
      <c r="H43" s="126"/>
      <c r="I43" s="126"/>
      <c r="J43" s="105"/>
      <c r="K43" s="66"/>
      <c r="L43" s="66"/>
      <c r="M43" s="66"/>
      <c r="N43" s="66"/>
      <c r="O43" s="66"/>
      <c r="P43" s="66"/>
    </row>
    <row r="44" spans="1:16" ht="11.25" customHeight="1">
      <c r="A44" s="137" t="s">
        <v>185</v>
      </c>
      <c r="B44" s="170" t="s">
        <v>281</v>
      </c>
      <c r="C44" s="138">
        <v>971</v>
      </c>
      <c r="D44" s="143" t="s">
        <v>114</v>
      </c>
      <c r="E44" s="143" t="s">
        <v>180</v>
      </c>
      <c r="F44" s="143" t="s">
        <v>244</v>
      </c>
      <c r="G44" s="143"/>
      <c r="H44" s="140">
        <v>11835.7</v>
      </c>
      <c r="I44" s="140">
        <v>11835.7</v>
      </c>
      <c r="J44" s="105"/>
      <c r="K44" s="66"/>
      <c r="L44" s="66"/>
      <c r="M44" s="66"/>
      <c r="N44" s="66"/>
      <c r="O44" s="66"/>
      <c r="P44" s="66"/>
    </row>
    <row r="45" spans="1:16" ht="9" customHeight="1">
      <c r="A45" s="120"/>
      <c r="B45" s="172" t="s">
        <v>282</v>
      </c>
      <c r="C45" s="153"/>
      <c r="D45" s="124"/>
      <c r="E45" s="124"/>
      <c r="F45" s="124"/>
      <c r="G45" s="124"/>
      <c r="H45" s="155"/>
      <c r="I45" s="155"/>
      <c r="J45" s="105"/>
      <c r="K45" s="66"/>
      <c r="L45" s="66"/>
      <c r="M45" s="66"/>
      <c r="N45" s="66"/>
      <c r="O45" s="66"/>
      <c r="P45" s="66"/>
    </row>
    <row r="46" spans="1:16" ht="12" customHeight="1">
      <c r="A46" s="120" t="s">
        <v>306</v>
      </c>
      <c r="B46" s="130" t="s">
        <v>296</v>
      </c>
      <c r="C46" s="153">
        <v>971</v>
      </c>
      <c r="D46" s="124" t="s">
        <v>114</v>
      </c>
      <c r="E46" s="133" t="s">
        <v>180</v>
      </c>
      <c r="F46" s="124" t="s">
        <v>245</v>
      </c>
      <c r="G46" s="125"/>
      <c r="H46" s="155">
        <v>2218.9</v>
      </c>
      <c r="I46" s="155">
        <v>2150.5</v>
      </c>
      <c r="J46" s="105"/>
      <c r="K46" s="66"/>
      <c r="L46" s="66"/>
      <c r="M46" s="66"/>
      <c r="N46" s="66"/>
      <c r="O46" s="66"/>
      <c r="P46" s="66"/>
    </row>
    <row r="47" spans="1:16" ht="12.75" customHeight="1">
      <c r="A47" s="129" t="s">
        <v>307</v>
      </c>
      <c r="B47" s="130" t="s">
        <v>297</v>
      </c>
      <c r="C47" s="153">
        <v>971</v>
      </c>
      <c r="D47" s="124" t="s">
        <v>114</v>
      </c>
      <c r="E47" s="133" t="s">
        <v>180</v>
      </c>
      <c r="F47" s="133" t="s">
        <v>298</v>
      </c>
      <c r="G47" s="125"/>
      <c r="H47" s="155">
        <v>19.7</v>
      </c>
      <c r="I47" s="155">
        <v>13.3</v>
      </c>
      <c r="J47" s="139"/>
      <c r="K47" s="66"/>
      <c r="L47" s="66"/>
      <c r="M47" s="66"/>
      <c r="N47" s="66"/>
      <c r="O47" s="66"/>
      <c r="P47" s="66"/>
    </row>
    <row r="48" spans="1:16" ht="12.75" customHeight="1">
      <c r="A48" s="129" t="s">
        <v>308</v>
      </c>
      <c r="B48" s="166" t="s">
        <v>247</v>
      </c>
      <c r="C48" s="131">
        <v>971</v>
      </c>
      <c r="D48" s="133" t="s">
        <v>302</v>
      </c>
      <c r="E48" s="133" t="s">
        <v>180</v>
      </c>
      <c r="F48" s="133" t="s">
        <v>246</v>
      </c>
      <c r="G48" s="133"/>
      <c r="H48" s="135">
        <v>0.1</v>
      </c>
      <c r="I48" s="135">
        <v>0.01</v>
      </c>
      <c r="J48" s="139"/>
      <c r="K48" s="66"/>
      <c r="L48" s="66"/>
      <c r="M48" s="66"/>
      <c r="N48" s="66"/>
      <c r="O48" s="66"/>
      <c r="P48" s="66"/>
    </row>
    <row r="49" spans="1:16" ht="11.25" customHeight="1">
      <c r="A49" s="146" t="s">
        <v>309</v>
      </c>
      <c r="B49" s="163" t="s">
        <v>304</v>
      </c>
      <c r="C49" s="147">
        <v>971</v>
      </c>
      <c r="D49" s="110" t="s">
        <v>114</v>
      </c>
      <c r="E49" s="111" t="s">
        <v>303</v>
      </c>
      <c r="F49" s="110"/>
      <c r="G49" s="112"/>
      <c r="H49" s="148">
        <f>SUM(H51)</f>
        <v>5.3</v>
      </c>
      <c r="I49" s="148">
        <f>SUM(I51)</f>
        <v>0</v>
      </c>
      <c r="J49" s="105"/>
      <c r="K49" s="66"/>
      <c r="L49" s="66"/>
      <c r="M49" s="66"/>
      <c r="N49" s="66"/>
      <c r="O49" s="66"/>
      <c r="P49" s="66"/>
    </row>
    <row r="50" spans="1:16" ht="12" customHeight="1">
      <c r="A50" s="146"/>
      <c r="B50" s="163" t="s">
        <v>305</v>
      </c>
      <c r="C50" s="147"/>
      <c r="D50" s="110"/>
      <c r="E50" s="111"/>
      <c r="F50" s="110"/>
      <c r="G50" s="112"/>
      <c r="H50" s="148"/>
      <c r="I50" s="148"/>
      <c r="J50" s="105"/>
      <c r="K50" s="66"/>
      <c r="L50" s="66"/>
      <c r="M50" s="66"/>
      <c r="N50" s="66"/>
      <c r="O50" s="66"/>
      <c r="P50" s="66"/>
    </row>
    <row r="51" spans="1:16" ht="11.25" customHeight="1">
      <c r="A51" s="129" t="s">
        <v>310</v>
      </c>
      <c r="B51" s="166" t="s">
        <v>296</v>
      </c>
      <c r="C51" s="131">
        <v>971</v>
      </c>
      <c r="D51" s="133" t="s">
        <v>114</v>
      </c>
      <c r="E51" s="133" t="s">
        <v>303</v>
      </c>
      <c r="F51" s="133" t="s">
        <v>245</v>
      </c>
      <c r="G51" s="133"/>
      <c r="H51" s="135">
        <v>5.3</v>
      </c>
      <c r="I51" s="135">
        <v>0</v>
      </c>
      <c r="J51" s="105"/>
      <c r="K51" s="66"/>
      <c r="L51" s="66"/>
      <c r="M51" s="66"/>
      <c r="N51" s="66"/>
      <c r="O51" s="66"/>
      <c r="P51" s="66"/>
    </row>
    <row r="52" spans="1:16" s="8" customFormat="1" ht="11.25" customHeight="1">
      <c r="A52" s="157" t="s">
        <v>252</v>
      </c>
      <c r="B52" s="235" t="s">
        <v>312</v>
      </c>
      <c r="C52" s="181">
        <v>932</v>
      </c>
      <c r="D52" s="136"/>
      <c r="E52" s="136"/>
      <c r="F52" s="136"/>
      <c r="G52" s="136"/>
      <c r="H52" s="128">
        <f aca="true" t="shared" si="0" ref="H52:I55">SUM(H53)</f>
        <v>4800</v>
      </c>
      <c r="I52" s="128">
        <f t="shared" si="0"/>
        <v>4800</v>
      </c>
      <c r="J52" s="105"/>
      <c r="K52" s="68"/>
      <c r="L52" s="68"/>
      <c r="M52" s="68"/>
      <c r="N52" s="68"/>
      <c r="O52" s="68"/>
      <c r="P52" s="68"/>
    </row>
    <row r="53" spans="1:16" s="8" customFormat="1" ht="11.25" customHeight="1">
      <c r="A53" s="157" t="s">
        <v>252</v>
      </c>
      <c r="B53" s="181" t="s">
        <v>118</v>
      </c>
      <c r="C53" s="181">
        <v>932</v>
      </c>
      <c r="D53" s="136" t="s">
        <v>102</v>
      </c>
      <c r="E53" s="136"/>
      <c r="F53" s="136"/>
      <c r="G53" s="136"/>
      <c r="H53" s="128">
        <f t="shared" si="0"/>
        <v>4800</v>
      </c>
      <c r="I53" s="128">
        <f t="shared" si="0"/>
        <v>4800</v>
      </c>
      <c r="J53" s="105"/>
      <c r="K53" s="68"/>
      <c r="L53" s="68"/>
      <c r="M53" s="68"/>
      <c r="N53" s="68"/>
      <c r="O53" s="68"/>
      <c r="P53" s="68"/>
    </row>
    <row r="54" spans="1:16" s="8" customFormat="1" ht="11.25" customHeight="1">
      <c r="A54" s="157" t="s">
        <v>137</v>
      </c>
      <c r="B54" s="181" t="s">
        <v>313</v>
      </c>
      <c r="C54" s="181">
        <v>932</v>
      </c>
      <c r="D54" s="136" t="s">
        <v>314</v>
      </c>
      <c r="E54" s="136"/>
      <c r="F54" s="136"/>
      <c r="G54" s="136"/>
      <c r="H54" s="128">
        <f t="shared" si="0"/>
        <v>4800</v>
      </c>
      <c r="I54" s="128">
        <f t="shared" si="0"/>
        <v>4800</v>
      </c>
      <c r="J54" s="105"/>
      <c r="K54" s="68"/>
      <c r="L54" s="68"/>
      <c r="M54" s="68"/>
      <c r="N54" s="68"/>
      <c r="O54" s="68"/>
      <c r="P54" s="68"/>
    </row>
    <row r="55" spans="1:16" s="8" customFormat="1" ht="11.25" customHeight="1">
      <c r="A55" s="157" t="s">
        <v>138</v>
      </c>
      <c r="B55" s="181" t="s">
        <v>315</v>
      </c>
      <c r="C55" s="181">
        <v>932</v>
      </c>
      <c r="D55" s="136" t="s">
        <v>314</v>
      </c>
      <c r="E55" s="136" t="s">
        <v>316</v>
      </c>
      <c r="F55" s="136"/>
      <c r="G55" s="136"/>
      <c r="H55" s="128">
        <f t="shared" si="0"/>
        <v>4800</v>
      </c>
      <c r="I55" s="128">
        <f t="shared" si="0"/>
        <v>4800</v>
      </c>
      <c r="J55" s="105"/>
      <c r="K55" s="68"/>
      <c r="L55" s="68"/>
      <c r="M55" s="68"/>
      <c r="N55" s="68"/>
      <c r="O55" s="68"/>
      <c r="P55" s="68"/>
    </row>
    <row r="56" spans="1:16" ht="11.25" customHeight="1">
      <c r="A56" s="129" t="s">
        <v>139</v>
      </c>
      <c r="B56" s="130" t="s">
        <v>296</v>
      </c>
      <c r="C56" s="131">
        <v>932</v>
      </c>
      <c r="D56" s="133" t="s">
        <v>314</v>
      </c>
      <c r="E56" s="133" t="s">
        <v>316</v>
      </c>
      <c r="F56" s="133" t="s">
        <v>245</v>
      </c>
      <c r="G56" s="133"/>
      <c r="H56" s="135">
        <v>4800</v>
      </c>
      <c r="I56" s="135">
        <v>4800</v>
      </c>
      <c r="J56" s="105"/>
      <c r="K56" s="66"/>
      <c r="L56" s="66"/>
      <c r="M56" s="66"/>
      <c r="N56" s="66"/>
      <c r="O56" s="66"/>
      <c r="P56" s="66"/>
    </row>
    <row r="57" spans="1:16" s="8" customFormat="1" ht="12.75" customHeight="1">
      <c r="A57" s="106" t="s">
        <v>317</v>
      </c>
      <c r="B57" s="121" t="s">
        <v>129</v>
      </c>
      <c r="C57" s="176">
        <v>971</v>
      </c>
      <c r="D57" s="101" t="s">
        <v>194</v>
      </c>
      <c r="E57" s="110"/>
      <c r="F57" s="111"/>
      <c r="G57" s="110"/>
      <c r="H57" s="126">
        <f>SUM(H58)</f>
        <v>200</v>
      </c>
      <c r="I57" s="126">
        <f>SUM(I58)</f>
        <v>0</v>
      </c>
      <c r="J57" s="105"/>
      <c r="K57" s="68"/>
      <c r="L57" s="68"/>
      <c r="M57" s="68"/>
      <c r="N57" s="68"/>
      <c r="O57" s="68"/>
      <c r="P57" s="68"/>
    </row>
    <row r="58" spans="1:16" s="8" customFormat="1" ht="12.75" customHeight="1">
      <c r="A58" s="113" t="s">
        <v>146</v>
      </c>
      <c r="B58" s="178" t="s">
        <v>130</v>
      </c>
      <c r="C58" s="168">
        <v>971</v>
      </c>
      <c r="D58" s="117" t="s">
        <v>194</v>
      </c>
      <c r="E58" s="116" t="s">
        <v>181</v>
      </c>
      <c r="F58" s="117"/>
      <c r="G58" s="116"/>
      <c r="H58" s="119">
        <v>200</v>
      </c>
      <c r="I58" s="119">
        <v>0</v>
      </c>
      <c r="J58" s="105"/>
      <c r="K58" s="68"/>
      <c r="L58" s="68"/>
      <c r="M58" s="68"/>
      <c r="N58" s="68"/>
      <c r="O58" s="68"/>
      <c r="P58" s="68"/>
    </row>
    <row r="59" spans="1:16" s="255" customFormat="1" ht="10.5" customHeight="1">
      <c r="A59" s="137" t="s">
        <v>148</v>
      </c>
      <c r="B59" s="256" t="s">
        <v>318</v>
      </c>
      <c r="C59" s="169">
        <v>971</v>
      </c>
      <c r="D59" s="143" t="s">
        <v>194</v>
      </c>
      <c r="E59" s="134" t="s">
        <v>181</v>
      </c>
      <c r="F59" s="143" t="s">
        <v>227</v>
      </c>
      <c r="G59" s="134"/>
      <c r="H59" s="140">
        <v>200</v>
      </c>
      <c r="I59" s="140">
        <v>0</v>
      </c>
      <c r="J59" s="139"/>
      <c r="K59" s="254"/>
      <c r="L59" s="254"/>
      <c r="M59" s="254"/>
      <c r="N59" s="254"/>
      <c r="O59" s="254"/>
      <c r="P59" s="254"/>
    </row>
    <row r="60" spans="1:16" s="8" customFormat="1" ht="12.75" customHeight="1">
      <c r="A60" s="157" t="s">
        <v>152</v>
      </c>
      <c r="B60" s="194" t="s">
        <v>131</v>
      </c>
      <c r="C60" s="181">
        <v>971</v>
      </c>
      <c r="D60" s="136" t="s">
        <v>195</v>
      </c>
      <c r="E60" s="136"/>
      <c r="F60" s="136"/>
      <c r="G60" s="136"/>
      <c r="H60" s="128">
        <f>H61+H65+H67</f>
        <v>1652</v>
      </c>
      <c r="I60" s="128">
        <f>I61+I65+I67</f>
        <v>1272</v>
      </c>
      <c r="J60" s="105"/>
      <c r="K60" s="68"/>
      <c r="L60" s="68"/>
      <c r="M60" s="68"/>
      <c r="N60" s="68"/>
      <c r="O60" s="68"/>
      <c r="P60" s="68"/>
    </row>
    <row r="61" spans="1:16" s="8" customFormat="1" ht="12" customHeight="1">
      <c r="A61" s="113" t="s">
        <v>153</v>
      </c>
      <c r="B61" s="115" t="s">
        <v>319</v>
      </c>
      <c r="C61" s="115">
        <v>971</v>
      </c>
      <c r="D61" s="117" t="s">
        <v>195</v>
      </c>
      <c r="E61" s="117" t="s">
        <v>182</v>
      </c>
      <c r="F61" s="117"/>
      <c r="G61" s="117"/>
      <c r="H61" s="119">
        <f>SUM(H64)</f>
        <v>300</v>
      </c>
      <c r="I61" s="119">
        <f>SUM(I64)</f>
        <v>0</v>
      </c>
      <c r="J61" s="105"/>
      <c r="K61" s="68"/>
      <c r="L61" s="68"/>
      <c r="M61" s="68"/>
      <c r="N61" s="68"/>
      <c r="O61" s="68"/>
      <c r="P61" s="68"/>
    </row>
    <row r="62" spans="1:16" s="8" customFormat="1" ht="10.5" customHeight="1">
      <c r="A62" s="108"/>
      <c r="B62" s="127" t="s">
        <v>320</v>
      </c>
      <c r="C62" s="127"/>
      <c r="D62" s="111"/>
      <c r="E62" s="111"/>
      <c r="F62" s="111"/>
      <c r="G62" s="111"/>
      <c r="H62" s="179"/>
      <c r="I62" s="179"/>
      <c r="J62" s="139"/>
      <c r="K62" s="68"/>
      <c r="L62" s="68"/>
      <c r="M62" s="68"/>
      <c r="N62" s="68"/>
      <c r="O62" s="68"/>
      <c r="P62" s="68"/>
    </row>
    <row r="63" spans="1:16" s="8" customFormat="1" ht="10.5" customHeight="1">
      <c r="A63" s="106"/>
      <c r="B63" s="99" t="s">
        <v>321</v>
      </c>
      <c r="C63" s="153"/>
      <c r="D63" s="124"/>
      <c r="E63" s="124"/>
      <c r="F63" s="124"/>
      <c r="G63" s="124"/>
      <c r="H63" s="155"/>
      <c r="I63" s="155"/>
      <c r="J63" s="139"/>
      <c r="K63" s="68"/>
      <c r="L63" s="68"/>
      <c r="M63" s="68"/>
      <c r="N63" s="68"/>
      <c r="O63" s="68"/>
      <c r="P63" s="68"/>
    </row>
    <row r="64" spans="1:16" s="8" customFormat="1" ht="12.75" customHeight="1">
      <c r="A64" s="120" t="s">
        <v>155</v>
      </c>
      <c r="B64" s="167" t="s">
        <v>322</v>
      </c>
      <c r="C64" s="182">
        <v>971</v>
      </c>
      <c r="D64" s="124" t="s">
        <v>195</v>
      </c>
      <c r="E64" s="123" t="s">
        <v>182</v>
      </c>
      <c r="F64" s="124" t="s">
        <v>228</v>
      </c>
      <c r="G64" s="123"/>
      <c r="H64" s="155">
        <v>300</v>
      </c>
      <c r="I64" s="155">
        <v>0</v>
      </c>
      <c r="J64" s="105"/>
      <c r="K64" s="68"/>
      <c r="L64" s="68"/>
      <c r="M64" s="68"/>
      <c r="N64" s="68"/>
      <c r="O64" s="68"/>
      <c r="P64" s="68"/>
    </row>
    <row r="65" spans="1:16" s="8" customFormat="1" ht="12.75" customHeight="1">
      <c r="A65" s="145" t="s">
        <v>261</v>
      </c>
      <c r="B65" s="127" t="s">
        <v>241</v>
      </c>
      <c r="C65" s="164">
        <v>971</v>
      </c>
      <c r="D65" s="136" t="s">
        <v>195</v>
      </c>
      <c r="E65" s="156" t="s">
        <v>240</v>
      </c>
      <c r="F65" s="136"/>
      <c r="G65" s="156"/>
      <c r="H65" s="126">
        <f>H66</f>
        <v>1280</v>
      </c>
      <c r="I65" s="126">
        <f>I66</f>
        <v>1200</v>
      </c>
      <c r="J65" s="139"/>
      <c r="K65" s="68"/>
      <c r="L65" s="68"/>
      <c r="M65" s="68"/>
      <c r="N65" s="68"/>
      <c r="O65" s="68"/>
      <c r="P65" s="68"/>
    </row>
    <row r="66" spans="1:16" s="8" customFormat="1" ht="12.75" customHeight="1">
      <c r="A66" s="129" t="s">
        <v>262</v>
      </c>
      <c r="B66" s="130" t="s">
        <v>296</v>
      </c>
      <c r="C66" s="131">
        <v>971</v>
      </c>
      <c r="D66" s="133" t="s">
        <v>195</v>
      </c>
      <c r="E66" s="132" t="s">
        <v>240</v>
      </c>
      <c r="F66" s="133" t="s">
        <v>245</v>
      </c>
      <c r="G66" s="132"/>
      <c r="H66" s="155">
        <v>1280</v>
      </c>
      <c r="I66" s="155">
        <v>1200</v>
      </c>
      <c r="J66" s="139"/>
      <c r="K66" s="68"/>
      <c r="L66" s="68"/>
      <c r="M66" s="68"/>
      <c r="N66" s="68"/>
      <c r="O66" s="68"/>
      <c r="P66" s="68"/>
    </row>
    <row r="67" spans="1:16" s="8" customFormat="1" ht="10.5" customHeight="1">
      <c r="A67" s="113" t="s">
        <v>323</v>
      </c>
      <c r="B67" s="214" t="s">
        <v>277</v>
      </c>
      <c r="C67" s="115">
        <v>971</v>
      </c>
      <c r="D67" s="117" t="s">
        <v>195</v>
      </c>
      <c r="E67" s="117" t="s">
        <v>242</v>
      </c>
      <c r="F67" s="117"/>
      <c r="G67" s="117"/>
      <c r="H67" s="119">
        <f>H69</f>
        <v>72</v>
      </c>
      <c r="I67" s="119">
        <f>I69</f>
        <v>72</v>
      </c>
      <c r="J67" s="139"/>
      <c r="K67" s="68"/>
      <c r="L67" s="68"/>
      <c r="M67" s="68"/>
      <c r="N67" s="68"/>
      <c r="O67" s="68"/>
      <c r="P67" s="68"/>
    </row>
    <row r="68" spans="1:16" s="8" customFormat="1" ht="11.25" customHeight="1">
      <c r="A68" s="106"/>
      <c r="B68" s="240" t="s">
        <v>278</v>
      </c>
      <c r="C68" s="99"/>
      <c r="D68" s="101"/>
      <c r="E68" s="101"/>
      <c r="F68" s="101"/>
      <c r="G68" s="101"/>
      <c r="H68" s="126"/>
      <c r="I68" s="126"/>
      <c r="J68" s="139"/>
      <c r="K68" s="68"/>
      <c r="L68" s="68"/>
      <c r="M68" s="68"/>
      <c r="N68" s="68"/>
      <c r="O68" s="68"/>
      <c r="P68" s="68"/>
    </row>
    <row r="69" spans="1:16" s="8" customFormat="1" ht="12" customHeight="1">
      <c r="A69" s="232" t="s">
        <v>324</v>
      </c>
      <c r="B69" s="228" t="s">
        <v>247</v>
      </c>
      <c r="C69" s="229">
        <v>971</v>
      </c>
      <c r="D69" s="230" t="s">
        <v>195</v>
      </c>
      <c r="E69" s="230" t="s">
        <v>242</v>
      </c>
      <c r="F69" s="230" t="s">
        <v>246</v>
      </c>
      <c r="G69" s="116"/>
      <c r="H69" s="233">
        <v>72</v>
      </c>
      <c r="I69" s="233">
        <v>72</v>
      </c>
      <c r="J69" s="139"/>
      <c r="K69" s="68"/>
      <c r="L69" s="68"/>
      <c r="M69" s="68"/>
      <c r="N69" s="68"/>
      <c r="O69" s="68"/>
      <c r="P69" s="68"/>
    </row>
    <row r="70" spans="1:16" s="8" customFormat="1" ht="12.75" customHeight="1">
      <c r="A70" s="157" t="s">
        <v>159</v>
      </c>
      <c r="B70" s="194" t="s">
        <v>196</v>
      </c>
      <c r="C70" s="181">
        <v>971</v>
      </c>
      <c r="D70" s="136" t="s">
        <v>108</v>
      </c>
      <c r="E70" s="136"/>
      <c r="F70" s="136"/>
      <c r="G70" s="136"/>
      <c r="H70" s="189">
        <f>SUM(H71)</f>
        <v>40</v>
      </c>
      <c r="I70" s="189">
        <f>SUM(I71)</f>
        <v>34.2</v>
      </c>
      <c r="J70" s="105"/>
      <c r="K70" s="68"/>
      <c r="L70" s="68"/>
      <c r="M70" s="68"/>
      <c r="N70" s="68"/>
      <c r="O70" s="68"/>
      <c r="P70" s="68"/>
    </row>
    <row r="71" spans="1:16" ht="12" customHeight="1">
      <c r="A71" s="145" t="s">
        <v>214</v>
      </c>
      <c r="B71" s="161" t="s">
        <v>326</v>
      </c>
      <c r="C71" s="178">
        <v>971</v>
      </c>
      <c r="D71" s="117" t="s">
        <v>109</v>
      </c>
      <c r="E71" s="116"/>
      <c r="F71" s="117"/>
      <c r="G71" s="116"/>
      <c r="H71" s="119">
        <f>SUM(H73)</f>
        <v>40</v>
      </c>
      <c r="I71" s="119">
        <f>SUM(I73)</f>
        <v>34.2</v>
      </c>
      <c r="J71" s="105"/>
      <c r="K71" s="66"/>
      <c r="L71" s="66"/>
      <c r="M71" s="66"/>
      <c r="N71" s="66"/>
      <c r="O71" s="66"/>
      <c r="P71" s="66"/>
    </row>
    <row r="72" spans="1:16" ht="10.5" customHeight="1">
      <c r="A72" s="171"/>
      <c r="B72" s="174" t="s">
        <v>325</v>
      </c>
      <c r="C72" s="180"/>
      <c r="D72" s="124"/>
      <c r="E72" s="123"/>
      <c r="F72" s="124"/>
      <c r="G72" s="123"/>
      <c r="H72" s="126"/>
      <c r="I72" s="126"/>
      <c r="J72" s="105"/>
      <c r="K72" s="66"/>
      <c r="L72" s="66"/>
      <c r="M72" s="66"/>
      <c r="N72" s="66"/>
      <c r="O72" s="66"/>
      <c r="P72" s="66"/>
    </row>
    <row r="73" spans="1:16" ht="11.25" customHeight="1">
      <c r="A73" s="146" t="s">
        <v>160</v>
      </c>
      <c r="B73" s="127" t="s">
        <v>328</v>
      </c>
      <c r="C73" s="164">
        <v>971</v>
      </c>
      <c r="D73" s="111" t="s">
        <v>109</v>
      </c>
      <c r="E73" s="110" t="s">
        <v>183</v>
      </c>
      <c r="F73" s="111"/>
      <c r="G73" s="110"/>
      <c r="H73" s="148">
        <f>SUM(H75)</f>
        <v>40</v>
      </c>
      <c r="I73" s="148">
        <f>SUM(I75)</f>
        <v>34.2</v>
      </c>
      <c r="J73" s="105"/>
      <c r="K73" s="66"/>
      <c r="L73" s="66"/>
      <c r="M73" s="66"/>
      <c r="N73" s="66"/>
      <c r="O73" s="66"/>
      <c r="P73" s="66"/>
    </row>
    <row r="74" spans="1:16" ht="10.5" customHeight="1">
      <c r="A74" s="146"/>
      <c r="B74" s="127" t="s">
        <v>327</v>
      </c>
      <c r="C74" s="164"/>
      <c r="D74" s="111"/>
      <c r="E74" s="110"/>
      <c r="F74" s="111"/>
      <c r="G74" s="110"/>
      <c r="H74" s="148"/>
      <c r="I74" s="148"/>
      <c r="J74" s="105"/>
      <c r="K74" s="66"/>
      <c r="L74" s="66"/>
      <c r="M74" s="66"/>
      <c r="N74" s="66"/>
      <c r="O74" s="66"/>
      <c r="P74" s="66"/>
    </row>
    <row r="75" spans="1:16" ht="12.75" customHeight="1">
      <c r="A75" s="129" t="s">
        <v>163</v>
      </c>
      <c r="B75" s="166" t="s">
        <v>296</v>
      </c>
      <c r="C75" s="131">
        <v>971</v>
      </c>
      <c r="D75" s="133" t="s">
        <v>109</v>
      </c>
      <c r="E75" s="133" t="s">
        <v>183</v>
      </c>
      <c r="F75" s="133" t="s">
        <v>245</v>
      </c>
      <c r="G75" s="133"/>
      <c r="H75" s="135">
        <v>40</v>
      </c>
      <c r="I75" s="135">
        <v>34.2</v>
      </c>
      <c r="J75" s="105"/>
      <c r="K75" s="66"/>
      <c r="L75" s="66"/>
      <c r="M75" s="66"/>
      <c r="N75" s="66"/>
      <c r="O75" s="66"/>
      <c r="P75" s="66"/>
    </row>
    <row r="76" spans="1:16" ht="12.75" customHeight="1">
      <c r="A76" s="157" t="s">
        <v>164</v>
      </c>
      <c r="B76" s="215" t="s">
        <v>250</v>
      </c>
      <c r="C76" s="181">
        <v>971</v>
      </c>
      <c r="D76" s="117" t="s">
        <v>249</v>
      </c>
      <c r="E76" s="134"/>
      <c r="F76" s="143"/>
      <c r="G76" s="132"/>
      <c r="H76" s="119">
        <f>H77</f>
        <v>50</v>
      </c>
      <c r="I76" s="119">
        <f>I77</f>
        <v>0</v>
      </c>
      <c r="J76" s="139"/>
      <c r="K76" s="66"/>
      <c r="L76" s="66"/>
      <c r="M76" s="66"/>
      <c r="N76" s="66"/>
      <c r="O76" s="66"/>
      <c r="P76" s="66"/>
    </row>
    <row r="77" spans="1:16" ht="13.5" customHeight="1">
      <c r="A77" s="108" t="s">
        <v>165</v>
      </c>
      <c r="B77" s="257" t="s">
        <v>251</v>
      </c>
      <c r="C77" s="164">
        <v>971</v>
      </c>
      <c r="D77" s="136" t="s">
        <v>248</v>
      </c>
      <c r="E77" s="133"/>
      <c r="F77" s="133"/>
      <c r="G77" s="132"/>
      <c r="H77" s="128">
        <f>H78</f>
        <v>50</v>
      </c>
      <c r="I77" s="128">
        <f>I78</f>
        <v>0</v>
      </c>
      <c r="J77" s="139"/>
      <c r="K77" s="66"/>
      <c r="L77" s="66"/>
      <c r="M77" s="66"/>
      <c r="N77" s="66"/>
      <c r="O77" s="66"/>
      <c r="P77" s="66"/>
    </row>
    <row r="78" spans="1:16" ht="12.75" customHeight="1">
      <c r="A78" s="226" t="s">
        <v>167</v>
      </c>
      <c r="B78" s="214" t="s">
        <v>279</v>
      </c>
      <c r="C78" s="227">
        <v>971</v>
      </c>
      <c r="D78" s="249" t="s">
        <v>248</v>
      </c>
      <c r="E78" s="249" t="s">
        <v>229</v>
      </c>
      <c r="F78" s="249"/>
      <c r="G78" s="117"/>
      <c r="H78" s="250">
        <f>H80</f>
        <v>50</v>
      </c>
      <c r="I78" s="250">
        <f>I80</f>
        <v>0</v>
      </c>
      <c r="J78" s="139"/>
      <c r="K78" s="66"/>
      <c r="L78" s="66"/>
      <c r="M78" s="66"/>
      <c r="N78" s="66"/>
      <c r="O78" s="66"/>
      <c r="P78" s="66"/>
    </row>
    <row r="79" spans="1:16" ht="11.25" customHeight="1">
      <c r="A79" s="251"/>
      <c r="B79" s="240" t="s">
        <v>280</v>
      </c>
      <c r="C79" s="252"/>
      <c r="D79" s="231"/>
      <c r="E79" s="231"/>
      <c r="F79" s="231"/>
      <c r="G79" s="101"/>
      <c r="H79" s="234"/>
      <c r="I79" s="234"/>
      <c r="J79" s="139"/>
      <c r="K79" s="66"/>
      <c r="L79" s="66"/>
      <c r="M79" s="66"/>
      <c r="N79" s="66"/>
      <c r="O79" s="66"/>
      <c r="P79" s="66"/>
    </row>
    <row r="80" spans="1:16" ht="12.75" customHeight="1">
      <c r="A80" s="241" t="s">
        <v>169</v>
      </c>
      <c r="B80" s="166" t="s">
        <v>296</v>
      </c>
      <c r="C80" s="242">
        <v>971</v>
      </c>
      <c r="D80" s="243" t="s">
        <v>248</v>
      </c>
      <c r="E80" s="244" t="s">
        <v>229</v>
      </c>
      <c r="F80" s="245">
        <v>244</v>
      </c>
      <c r="G80" s="246"/>
      <c r="H80" s="247">
        <v>50</v>
      </c>
      <c r="I80" s="247">
        <v>0</v>
      </c>
      <c r="J80" s="139"/>
      <c r="K80" s="66"/>
      <c r="L80" s="66"/>
      <c r="M80" s="66"/>
      <c r="N80" s="66"/>
      <c r="O80" s="66"/>
      <c r="P80" s="66"/>
    </row>
    <row r="81" spans="1:16" ht="12" customHeight="1">
      <c r="A81" s="248">
        <v>8</v>
      </c>
      <c r="B81" s="194" t="s">
        <v>136</v>
      </c>
      <c r="C81" s="181">
        <v>971</v>
      </c>
      <c r="D81" s="136" t="s">
        <v>104</v>
      </c>
      <c r="E81" s="136"/>
      <c r="F81" s="136"/>
      <c r="G81" s="136"/>
      <c r="H81" s="189">
        <f>SUM(H82)</f>
        <v>42501</v>
      </c>
      <c r="I81" s="189">
        <f>SUM(I82)</f>
        <v>42374.2</v>
      </c>
      <c r="J81" s="105"/>
      <c r="K81" s="66"/>
      <c r="L81" s="66"/>
      <c r="M81" s="66"/>
      <c r="N81" s="66"/>
      <c r="O81" s="66"/>
      <c r="P81" s="66"/>
    </row>
    <row r="82" spans="1:16" ht="12.75" customHeight="1">
      <c r="A82" s="106" t="s">
        <v>206</v>
      </c>
      <c r="B82" s="121" t="s">
        <v>140</v>
      </c>
      <c r="C82" s="181">
        <v>971</v>
      </c>
      <c r="D82" s="103" t="s">
        <v>141</v>
      </c>
      <c r="E82" s="101"/>
      <c r="F82" s="101"/>
      <c r="G82" s="102"/>
      <c r="H82" s="126">
        <f>SUM(H83,H86,H88,H90,H92,H95)</f>
        <v>42501</v>
      </c>
      <c r="I82" s="126">
        <f>SUM(I83,I86,I88,I90,I92,I95)</f>
        <v>42374.2</v>
      </c>
      <c r="J82" s="185"/>
      <c r="K82" s="66"/>
      <c r="L82" s="66"/>
      <c r="M82" s="66"/>
      <c r="N82" s="66"/>
      <c r="O82" s="66"/>
      <c r="P82" s="66"/>
    </row>
    <row r="83" spans="1:16" ht="12" customHeight="1">
      <c r="A83" s="146" t="s">
        <v>207</v>
      </c>
      <c r="B83" s="163" t="s">
        <v>233</v>
      </c>
      <c r="C83" s="164">
        <v>971</v>
      </c>
      <c r="D83" s="112" t="s">
        <v>141</v>
      </c>
      <c r="E83" s="111" t="s">
        <v>187</v>
      </c>
      <c r="F83" s="111"/>
      <c r="G83" s="110"/>
      <c r="H83" s="148">
        <f>SUM(H85)</f>
        <v>19343.2</v>
      </c>
      <c r="I83" s="148">
        <f>SUM(I85)</f>
        <v>19343</v>
      </c>
      <c r="J83" s="185"/>
      <c r="K83" s="66"/>
      <c r="L83" s="66"/>
      <c r="M83" s="66"/>
      <c r="N83" s="66"/>
      <c r="O83" s="66"/>
      <c r="P83" s="66"/>
    </row>
    <row r="84" spans="1:16" ht="9.75" customHeight="1">
      <c r="A84" s="165"/>
      <c r="B84" s="174" t="s">
        <v>142</v>
      </c>
      <c r="C84" s="107"/>
      <c r="D84" s="103"/>
      <c r="E84" s="101"/>
      <c r="F84" s="101"/>
      <c r="G84" s="102"/>
      <c r="H84" s="126"/>
      <c r="I84" s="126"/>
      <c r="J84" s="185"/>
      <c r="K84" s="66"/>
      <c r="L84" s="66"/>
      <c r="M84" s="66"/>
      <c r="N84" s="66"/>
      <c r="O84" s="66"/>
      <c r="P84" s="66"/>
    </row>
    <row r="85" spans="1:16" ht="12" customHeight="1">
      <c r="A85" s="129" t="s">
        <v>212</v>
      </c>
      <c r="B85" s="166" t="s">
        <v>296</v>
      </c>
      <c r="C85" s="153">
        <v>971</v>
      </c>
      <c r="D85" s="132" t="s">
        <v>141</v>
      </c>
      <c r="E85" s="124" t="s">
        <v>187</v>
      </c>
      <c r="F85" s="133" t="s">
        <v>245</v>
      </c>
      <c r="G85" s="133"/>
      <c r="H85" s="155">
        <v>19343.2</v>
      </c>
      <c r="I85" s="155">
        <v>19343</v>
      </c>
      <c r="J85" s="105"/>
      <c r="K85" s="66"/>
      <c r="L85" s="66"/>
      <c r="M85" s="66"/>
      <c r="N85" s="66"/>
      <c r="O85" s="66"/>
      <c r="P85" s="66"/>
    </row>
    <row r="86" spans="1:16" s="8" customFormat="1" ht="12" customHeight="1">
      <c r="A86" s="157" t="s">
        <v>208</v>
      </c>
      <c r="B86" s="181" t="s">
        <v>243</v>
      </c>
      <c r="C86" s="99">
        <v>971</v>
      </c>
      <c r="D86" s="156" t="s">
        <v>141</v>
      </c>
      <c r="E86" s="101" t="s">
        <v>188</v>
      </c>
      <c r="F86" s="136"/>
      <c r="G86" s="116"/>
      <c r="H86" s="126">
        <f>H87</f>
        <v>1323.3</v>
      </c>
      <c r="I86" s="126">
        <f>I87</f>
        <v>1322.2</v>
      </c>
      <c r="J86" s="187"/>
      <c r="K86" s="68"/>
      <c r="L86" s="68"/>
      <c r="M86" s="68"/>
      <c r="N86" s="68"/>
      <c r="O86" s="68"/>
      <c r="P86" s="68"/>
    </row>
    <row r="87" spans="1:16" s="8" customFormat="1" ht="12" customHeight="1">
      <c r="A87" s="129" t="s">
        <v>213</v>
      </c>
      <c r="B87" s="166" t="s">
        <v>296</v>
      </c>
      <c r="C87" s="153">
        <v>971</v>
      </c>
      <c r="D87" s="132" t="s">
        <v>141</v>
      </c>
      <c r="E87" s="124" t="s">
        <v>188</v>
      </c>
      <c r="F87" s="133" t="s">
        <v>245</v>
      </c>
      <c r="G87" s="134"/>
      <c r="H87" s="155">
        <v>1323.3</v>
      </c>
      <c r="I87" s="155">
        <v>1322.2</v>
      </c>
      <c r="J87" s="187"/>
      <c r="K87" s="68"/>
      <c r="L87" s="68"/>
      <c r="M87" s="68"/>
      <c r="N87" s="68"/>
      <c r="O87" s="68"/>
      <c r="P87" s="68"/>
    </row>
    <row r="88" spans="1:16" s="8" customFormat="1" ht="12.75" customHeight="1">
      <c r="A88" s="157" t="s">
        <v>215</v>
      </c>
      <c r="B88" s="163" t="s">
        <v>143</v>
      </c>
      <c r="C88" s="186">
        <v>971</v>
      </c>
      <c r="D88" s="103" t="s">
        <v>141</v>
      </c>
      <c r="E88" s="136" t="s">
        <v>231</v>
      </c>
      <c r="F88" s="117"/>
      <c r="G88" s="116"/>
      <c r="H88" s="126">
        <f>SUM(H89)</f>
        <v>300</v>
      </c>
      <c r="I88" s="126">
        <f>SUM(I89)</f>
        <v>225.2</v>
      </c>
      <c r="J88" s="185"/>
      <c r="K88" s="68"/>
      <c r="L88" s="68"/>
      <c r="M88" s="68"/>
      <c r="N88" s="68"/>
      <c r="O88" s="68"/>
      <c r="P88" s="68"/>
    </row>
    <row r="89" spans="1:16" s="8" customFormat="1" ht="12.75" customHeight="1">
      <c r="A89" s="129" t="s">
        <v>216</v>
      </c>
      <c r="B89" s="166" t="s">
        <v>296</v>
      </c>
      <c r="C89" s="153">
        <v>971</v>
      </c>
      <c r="D89" s="123" t="s">
        <v>141</v>
      </c>
      <c r="E89" s="133" t="s">
        <v>231</v>
      </c>
      <c r="F89" s="133" t="s">
        <v>245</v>
      </c>
      <c r="G89" s="134"/>
      <c r="H89" s="155">
        <v>300</v>
      </c>
      <c r="I89" s="155">
        <v>225.2</v>
      </c>
      <c r="J89" s="105"/>
      <c r="K89" s="68"/>
      <c r="L89" s="68"/>
      <c r="M89" s="68"/>
      <c r="N89" s="68"/>
      <c r="O89" s="68"/>
      <c r="P89" s="68"/>
    </row>
    <row r="90" spans="1:16" s="8" customFormat="1" ht="12.75" customHeight="1">
      <c r="A90" s="106" t="s">
        <v>217</v>
      </c>
      <c r="B90" s="85" t="s">
        <v>144</v>
      </c>
      <c r="C90" s="183">
        <v>971</v>
      </c>
      <c r="D90" s="103" t="s">
        <v>141</v>
      </c>
      <c r="E90" s="101" t="s">
        <v>189</v>
      </c>
      <c r="F90" s="117"/>
      <c r="G90" s="116"/>
      <c r="H90" s="126">
        <f>SUM(H91)</f>
        <v>2257.2</v>
      </c>
      <c r="I90" s="126">
        <f>SUM(I91)</f>
        <v>2255.5</v>
      </c>
      <c r="J90" s="185"/>
      <c r="K90" s="68"/>
      <c r="L90" s="68"/>
      <c r="M90" s="68"/>
      <c r="N90" s="68"/>
      <c r="O90" s="68"/>
      <c r="P90" s="68"/>
    </row>
    <row r="91" spans="1:16" s="8" customFormat="1" ht="12.75" customHeight="1">
      <c r="A91" s="129" t="s">
        <v>218</v>
      </c>
      <c r="B91" s="166" t="s">
        <v>296</v>
      </c>
      <c r="C91" s="131">
        <v>971</v>
      </c>
      <c r="D91" s="132" t="s">
        <v>141</v>
      </c>
      <c r="E91" s="133" t="s">
        <v>189</v>
      </c>
      <c r="F91" s="133" t="s">
        <v>245</v>
      </c>
      <c r="G91" s="133"/>
      <c r="H91" s="135">
        <v>2257.2</v>
      </c>
      <c r="I91" s="135">
        <v>2255.5</v>
      </c>
      <c r="J91" s="105"/>
      <c r="K91" s="68"/>
      <c r="L91" s="68"/>
      <c r="M91" s="68"/>
      <c r="N91" s="68"/>
      <c r="O91" s="68"/>
      <c r="P91" s="68"/>
    </row>
    <row r="92" spans="1:16" s="8" customFormat="1" ht="11.25" customHeight="1">
      <c r="A92" s="146" t="s">
        <v>329</v>
      </c>
      <c r="B92" s="163" t="s">
        <v>331</v>
      </c>
      <c r="C92" s="164">
        <v>971</v>
      </c>
      <c r="D92" s="112" t="s">
        <v>141</v>
      </c>
      <c r="E92" s="111" t="s">
        <v>232</v>
      </c>
      <c r="F92" s="111"/>
      <c r="G92" s="110"/>
      <c r="H92" s="148">
        <f>SUM(H94)</f>
        <v>2321</v>
      </c>
      <c r="I92" s="148">
        <f>SUM(I94)</f>
        <v>2320.8</v>
      </c>
      <c r="J92" s="185"/>
      <c r="K92" s="68"/>
      <c r="L92" s="68"/>
      <c r="M92" s="68"/>
      <c r="N92" s="68"/>
      <c r="O92" s="68"/>
      <c r="P92" s="68"/>
    </row>
    <row r="93" spans="1:16" s="8" customFormat="1" ht="10.5" customHeight="1">
      <c r="A93" s="165"/>
      <c r="B93" s="174" t="s">
        <v>332</v>
      </c>
      <c r="C93" s="107"/>
      <c r="D93" s="103"/>
      <c r="E93" s="101"/>
      <c r="F93" s="101"/>
      <c r="G93" s="102"/>
      <c r="H93" s="126"/>
      <c r="I93" s="126"/>
      <c r="J93" s="185"/>
      <c r="K93" s="68"/>
      <c r="L93" s="68"/>
      <c r="M93" s="68"/>
      <c r="N93" s="68"/>
      <c r="O93" s="68"/>
      <c r="P93" s="68"/>
    </row>
    <row r="94" spans="1:16" s="8" customFormat="1" ht="11.25" customHeight="1">
      <c r="A94" s="129" t="s">
        <v>330</v>
      </c>
      <c r="B94" s="166" t="s">
        <v>296</v>
      </c>
      <c r="C94" s="153">
        <v>971</v>
      </c>
      <c r="D94" s="123" t="s">
        <v>141</v>
      </c>
      <c r="E94" s="133" t="s">
        <v>232</v>
      </c>
      <c r="F94" s="133" t="s">
        <v>245</v>
      </c>
      <c r="G94" s="134"/>
      <c r="H94" s="155">
        <v>2321</v>
      </c>
      <c r="I94" s="155">
        <v>2320.8</v>
      </c>
      <c r="J94" s="105"/>
      <c r="K94" s="68"/>
      <c r="L94" s="68"/>
      <c r="M94" s="68"/>
      <c r="N94" s="68"/>
      <c r="O94" s="68"/>
      <c r="P94" s="68"/>
    </row>
    <row r="95" spans="1:16" s="8" customFormat="1" ht="11.25" customHeight="1">
      <c r="A95" s="279" t="s">
        <v>333</v>
      </c>
      <c r="B95" s="267" t="s">
        <v>234</v>
      </c>
      <c r="C95" s="269">
        <v>971</v>
      </c>
      <c r="D95" s="271" t="s">
        <v>141</v>
      </c>
      <c r="E95" s="273" t="s">
        <v>190</v>
      </c>
      <c r="F95" s="273"/>
      <c r="G95" s="188" t="s">
        <v>105</v>
      </c>
      <c r="H95" s="277">
        <f>SUM(H97)</f>
        <v>16956.3</v>
      </c>
      <c r="I95" s="277">
        <f>SUM(I97)</f>
        <v>16907.5</v>
      </c>
      <c r="J95" s="185"/>
      <c r="K95" s="68"/>
      <c r="L95" s="68"/>
      <c r="M95" s="68"/>
      <c r="N95" s="68"/>
      <c r="O95" s="68"/>
      <c r="P95" s="68"/>
    </row>
    <row r="96" spans="1:16" s="8" customFormat="1" ht="14.25" customHeight="1">
      <c r="A96" s="280"/>
      <c r="B96" s="268"/>
      <c r="C96" s="270"/>
      <c r="D96" s="272"/>
      <c r="E96" s="274"/>
      <c r="F96" s="274"/>
      <c r="G96" s="188"/>
      <c r="H96" s="278"/>
      <c r="I96" s="278"/>
      <c r="J96" s="185"/>
      <c r="K96" s="68"/>
      <c r="L96" s="68"/>
      <c r="M96" s="68"/>
      <c r="N96" s="68"/>
      <c r="O96" s="68"/>
      <c r="P96" s="68"/>
    </row>
    <row r="97" spans="1:16" s="8" customFormat="1" ht="12.75" customHeight="1" thickBot="1">
      <c r="A97" s="221" t="s">
        <v>334</v>
      </c>
      <c r="B97" s="166" t="s">
        <v>296</v>
      </c>
      <c r="C97" s="222">
        <v>971</v>
      </c>
      <c r="D97" s="223" t="s">
        <v>141</v>
      </c>
      <c r="E97" s="223" t="s">
        <v>190</v>
      </c>
      <c r="F97" s="223" t="s">
        <v>245</v>
      </c>
      <c r="G97" s="223"/>
      <c r="H97" s="224">
        <v>16956.3</v>
      </c>
      <c r="I97" s="224">
        <v>16907.5</v>
      </c>
      <c r="J97" s="105"/>
      <c r="K97" s="68"/>
      <c r="L97" s="68"/>
      <c r="M97" s="68"/>
      <c r="N97" s="68"/>
      <c r="O97" s="68"/>
      <c r="P97" s="68"/>
    </row>
    <row r="98" spans="1:16" s="8" customFormat="1" ht="12" customHeight="1" thickBot="1">
      <c r="A98" s="284"/>
      <c r="B98" s="284"/>
      <c r="C98" s="284"/>
      <c r="D98" s="284"/>
      <c r="E98" s="284"/>
      <c r="F98" s="284"/>
      <c r="G98" s="284"/>
      <c r="H98" s="284"/>
      <c r="I98" s="284"/>
      <c r="J98" s="187" t="s">
        <v>170</v>
      </c>
      <c r="K98" s="68"/>
      <c r="L98" s="68"/>
      <c r="M98" s="68"/>
      <c r="N98" s="68"/>
      <c r="O98" s="68"/>
      <c r="P98" s="68"/>
    </row>
    <row r="99" spans="1:16" s="8" customFormat="1" ht="12.75" customHeight="1">
      <c r="A99" s="80" t="s">
        <v>23</v>
      </c>
      <c r="B99" s="81" t="s">
        <v>0</v>
      </c>
      <c r="C99" s="82" t="s">
        <v>99</v>
      </c>
      <c r="D99" s="83" t="s">
        <v>99</v>
      </c>
      <c r="E99" s="82" t="s">
        <v>99</v>
      </c>
      <c r="F99" s="84" t="s">
        <v>99</v>
      </c>
      <c r="G99" s="83"/>
      <c r="H99" s="83" t="s">
        <v>263</v>
      </c>
      <c r="I99" s="83" t="s">
        <v>265</v>
      </c>
      <c r="J99" s="185"/>
      <c r="K99" s="68"/>
      <c r="L99" s="68"/>
      <c r="M99" s="68"/>
      <c r="N99" s="68"/>
      <c r="O99" s="68"/>
      <c r="P99" s="68"/>
    </row>
    <row r="100" spans="1:16" s="8" customFormat="1" ht="12.75" customHeight="1">
      <c r="A100" s="86" t="s">
        <v>24</v>
      </c>
      <c r="B100" s="87"/>
      <c r="C100" s="88" t="s">
        <v>106</v>
      </c>
      <c r="D100" s="89" t="s">
        <v>221</v>
      </c>
      <c r="E100" s="88" t="s">
        <v>115</v>
      </c>
      <c r="F100" s="90" t="s">
        <v>100</v>
      </c>
      <c r="G100" s="89" t="s">
        <v>220</v>
      </c>
      <c r="H100" s="89" t="s">
        <v>264</v>
      </c>
      <c r="I100" s="89" t="s">
        <v>271</v>
      </c>
      <c r="J100" s="185"/>
      <c r="K100" s="68"/>
      <c r="L100" s="68"/>
      <c r="M100" s="68"/>
      <c r="N100" s="68"/>
      <c r="O100" s="68"/>
      <c r="P100" s="68"/>
    </row>
    <row r="101" spans="1:16" s="8" customFormat="1" ht="11.25" customHeight="1" thickBot="1">
      <c r="A101" s="91"/>
      <c r="B101" s="92"/>
      <c r="C101" s="93"/>
      <c r="D101" s="94" t="s">
        <v>268</v>
      </c>
      <c r="E101" s="95" t="s">
        <v>1</v>
      </c>
      <c r="F101" s="96" t="s">
        <v>101</v>
      </c>
      <c r="G101" s="94"/>
      <c r="H101" s="94" t="s">
        <v>276</v>
      </c>
      <c r="I101" s="94" t="s">
        <v>276</v>
      </c>
      <c r="J101" s="185"/>
      <c r="K101" s="68"/>
      <c r="L101" s="68"/>
      <c r="M101" s="68"/>
      <c r="N101" s="68"/>
      <c r="O101" s="68"/>
      <c r="P101" s="68"/>
    </row>
    <row r="102" spans="1:16" s="8" customFormat="1" ht="14.25" customHeight="1">
      <c r="A102" s="136" t="s">
        <v>253</v>
      </c>
      <c r="B102" s="175" t="s">
        <v>145</v>
      </c>
      <c r="C102" s="181">
        <v>971</v>
      </c>
      <c r="D102" s="103" t="s">
        <v>110</v>
      </c>
      <c r="E102" s="159"/>
      <c r="F102" s="136"/>
      <c r="G102" s="125"/>
      <c r="H102" s="189">
        <f>SUM(H108+H103)</f>
        <v>1823.5</v>
      </c>
      <c r="I102" s="189">
        <f>SUM(I108+I103)</f>
        <v>1743.6</v>
      </c>
      <c r="J102" s="105"/>
      <c r="K102" s="68"/>
      <c r="L102" s="68"/>
      <c r="M102" s="68"/>
      <c r="N102" s="68"/>
      <c r="O102" s="68"/>
      <c r="P102" s="68"/>
    </row>
    <row r="103" spans="1:16" s="8" customFormat="1" ht="14.25" customHeight="1">
      <c r="A103" s="146" t="s">
        <v>254</v>
      </c>
      <c r="B103" s="216" t="s">
        <v>258</v>
      </c>
      <c r="C103" s="220">
        <v>971</v>
      </c>
      <c r="D103" s="102" t="s">
        <v>259</v>
      </c>
      <c r="E103" s="217"/>
      <c r="F103" s="218"/>
      <c r="G103" s="219"/>
      <c r="H103" s="128">
        <f>SUM(H104)</f>
        <v>63.5</v>
      </c>
      <c r="I103" s="128">
        <f>SUM(I104)</f>
        <v>55.7</v>
      </c>
      <c r="J103" s="105"/>
      <c r="K103" s="68"/>
      <c r="L103" s="68"/>
      <c r="M103" s="68"/>
      <c r="N103" s="68"/>
      <c r="O103" s="68"/>
      <c r="P103" s="68"/>
    </row>
    <row r="104" spans="1:16" s="8" customFormat="1" ht="12.75" customHeight="1">
      <c r="A104" s="113" t="s">
        <v>255</v>
      </c>
      <c r="B104" s="115" t="s">
        <v>336</v>
      </c>
      <c r="C104" s="115">
        <v>971</v>
      </c>
      <c r="D104" s="117" t="s">
        <v>259</v>
      </c>
      <c r="E104" s="117" t="s">
        <v>260</v>
      </c>
      <c r="F104" s="117"/>
      <c r="G104" s="117"/>
      <c r="H104" s="119">
        <f>SUM(H107)</f>
        <v>63.5</v>
      </c>
      <c r="I104" s="119">
        <f>SUM(I107)</f>
        <v>55.7</v>
      </c>
      <c r="J104" s="105"/>
      <c r="K104" s="68"/>
      <c r="L104" s="68"/>
      <c r="M104" s="68"/>
      <c r="N104" s="68"/>
      <c r="O104" s="68"/>
      <c r="P104" s="68"/>
    </row>
    <row r="105" spans="1:16" s="8" customFormat="1" ht="12" customHeight="1">
      <c r="A105" s="108"/>
      <c r="B105" s="127" t="s">
        <v>337</v>
      </c>
      <c r="C105" s="127"/>
      <c r="D105" s="111"/>
      <c r="E105" s="111"/>
      <c r="F105" s="111"/>
      <c r="G105" s="111"/>
      <c r="H105" s="179"/>
      <c r="I105" s="179"/>
      <c r="J105" s="105"/>
      <c r="K105" s="68"/>
      <c r="L105" s="68"/>
      <c r="M105" s="68"/>
      <c r="N105" s="68"/>
      <c r="O105" s="68"/>
      <c r="P105" s="68"/>
    </row>
    <row r="106" spans="1:16" s="8" customFormat="1" ht="12" customHeight="1">
      <c r="A106" s="106"/>
      <c r="B106" s="99" t="s">
        <v>338</v>
      </c>
      <c r="C106" s="153"/>
      <c r="D106" s="124"/>
      <c r="E106" s="124"/>
      <c r="F106" s="124"/>
      <c r="G106" s="124"/>
      <c r="H106" s="155"/>
      <c r="I106" s="155"/>
      <c r="J106" s="105"/>
      <c r="K106" s="68"/>
      <c r="L106" s="68"/>
      <c r="M106" s="68"/>
      <c r="N106" s="68"/>
      <c r="O106" s="68"/>
      <c r="P106" s="68"/>
    </row>
    <row r="107" spans="1:16" s="8" customFormat="1" ht="12" customHeight="1">
      <c r="A107" s="129" t="s">
        <v>339</v>
      </c>
      <c r="B107" s="166" t="s">
        <v>296</v>
      </c>
      <c r="C107" s="259">
        <v>971</v>
      </c>
      <c r="D107" s="133" t="s">
        <v>259</v>
      </c>
      <c r="E107" s="133" t="s">
        <v>260</v>
      </c>
      <c r="F107" s="133" t="s">
        <v>245</v>
      </c>
      <c r="G107" s="133"/>
      <c r="H107" s="193">
        <v>63.5</v>
      </c>
      <c r="I107" s="193">
        <v>55.7</v>
      </c>
      <c r="J107" s="105"/>
      <c r="K107" s="68"/>
      <c r="L107" s="68"/>
      <c r="M107" s="68"/>
      <c r="N107" s="68"/>
      <c r="O107" s="68"/>
      <c r="P107" s="68"/>
    </row>
    <row r="108" spans="1:16" s="8" customFormat="1" ht="12.75" customHeight="1">
      <c r="A108" s="106" t="s">
        <v>340</v>
      </c>
      <c r="B108" s="121" t="s">
        <v>147</v>
      </c>
      <c r="C108" s="99">
        <v>971</v>
      </c>
      <c r="D108" s="102" t="s">
        <v>111</v>
      </c>
      <c r="E108" s="103"/>
      <c r="F108" s="101"/>
      <c r="G108" s="125"/>
      <c r="H108" s="148">
        <f>H109+H112+H115+H118+H121</f>
        <v>1760</v>
      </c>
      <c r="I108" s="148">
        <f>I109+I112+I115+I118+I121</f>
        <v>1687.8999999999999</v>
      </c>
      <c r="J108" s="105"/>
      <c r="K108" s="68"/>
      <c r="L108" s="68"/>
      <c r="M108" s="68"/>
      <c r="N108" s="68"/>
      <c r="O108" s="68"/>
      <c r="P108" s="68"/>
    </row>
    <row r="109" spans="1:16" s="8" customFormat="1" ht="12.75" customHeight="1">
      <c r="A109" s="108" t="s">
        <v>341</v>
      </c>
      <c r="B109" s="190" t="s">
        <v>342</v>
      </c>
      <c r="C109" s="115">
        <v>971</v>
      </c>
      <c r="D109" s="110" t="s">
        <v>111</v>
      </c>
      <c r="E109" s="111" t="s">
        <v>186</v>
      </c>
      <c r="F109" s="111"/>
      <c r="G109" s="110"/>
      <c r="H109" s="119">
        <f>SUM(H111)</f>
        <v>635</v>
      </c>
      <c r="I109" s="119">
        <f>SUM(I111)</f>
        <v>587.4</v>
      </c>
      <c r="J109" s="105"/>
      <c r="K109" s="68"/>
      <c r="L109" s="68"/>
      <c r="M109" s="68"/>
      <c r="N109" s="68"/>
      <c r="O109" s="68"/>
      <c r="P109" s="68"/>
    </row>
    <row r="110" spans="1:16" s="8" customFormat="1" ht="10.5" customHeight="1">
      <c r="A110" s="106"/>
      <c r="B110" s="163" t="s">
        <v>149</v>
      </c>
      <c r="C110" s="99"/>
      <c r="D110" s="191"/>
      <c r="E110" s="191"/>
      <c r="F110" s="191"/>
      <c r="G110" s="192"/>
      <c r="H110" s="126"/>
      <c r="I110" s="126"/>
      <c r="J110" s="105"/>
      <c r="K110" s="68"/>
      <c r="L110" s="68"/>
      <c r="M110" s="68"/>
      <c r="N110" s="68"/>
      <c r="O110" s="68"/>
      <c r="P110" s="68"/>
    </row>
    <row r="111" spans="1:16" s="8" customFormat="1" ht="12.75" customHeight="1">
      <c r="A111" s="129" t="s">
        <v>343</v>
      </c>
      <c r="B111" s="166" t="s">
        <v>296</v>
      </c>
      <c r="C111" s="131">
        <v>971</v>
      </c>
      <c r="D111" s="132" t="s">
        <v>111</v>
      </c>
      <c r="E111" s="133" t="s">
        <v>186</v>
      </c>
      <c r="F111" s="124" t="s">
        <v>245</v>
      </c>
      <c r="G111" s="123"/>
      <c r="H111" s="135">
        <v>635</v>
      </c>
      <c r="I111" s="135">
        <v>587.4</v>
      </c>
      <c r="J111" s="105"/>
      <c r="K111" s="68"/>
      <c r="L111" s="68"/>
      <c r="M111" s="68"/>
      <c r="N111" s="68"/>
      <c r="O111" s="68"/>
      <c r="P111" s="68"/>
    </row>
    <row r="112" spans="1:16" s="8" customFormat="1" ht="11.25" customHeight="1">
      <c r="A112" s="108" t="s">
        <v>344</v>
      </c>
      <c r="B112" s="147" t="s">
        <v>150</v>
      </c>
      <c r="C112" s="115">
        <v>971</v>
      </c>
      <c r="D112" s="110" t="s">
        <v>111</v>
      </c>
      <c r="E112" s="111" t="s">
        <v>191</v>
      </c>
      <c r="F112" s="111"/>
      <c r="G112" s="110" t="s">
        <v>105</v>
      </c>
      <c r="H112" s="119">
        <f>SUM(H114)</f>
        <v>615</v>
      </c>
      <c r="I112" s="119">
        <f>SUM(I114)</f>
        <v>604.1</v>
      </c>
      <c r="J112" s="185"/>
      <c r="K112" s="68"/>
      <c r="L112" s="68"/>
      <c r="M112" s="68"/>
      <c r="N112" s="68"/>
      <c r="O112" s="68"/>
      <c r="P112" s="68"/>
    </row>
    <row r="113" spans="1:16" s="8" customFormat="1" ht="10.5" customHeight="1">
      <c r="A113" s="106"/>
      <c r="B113" s="127" t="s">
        <v>151</v>
      </c>
      <c r="C113" s="99"/>
      <c r="D113" s="191"/>
      <c r="E113" s="191"/>
      <c r="F113" s="191"/>
      <c r="G113" s="192"/>
      <c r="H113" s="126"/>
      <c r="I113" s="126"/>
      <c r="J113" s="185"/>
      <c r="K113" s="68"/>
      <c r="L113" s="68"/>
      <c r="M113" s="68"/>
      <c r="N113" s="68"/>
      <c r="O113" s="68"/>
      <c r="P113" s="68"/>
    </row>
    <row r="114" spans="1:16" s="8" customFormat="1" ht="12.75" customHeight="1">
      <c r="A114" s="129" t="s">
        <v>345</v>
      </c>
      <c r="B114" s="166" t="s">
        <v>296</v>
      </c>
      <c r="C114" s="131">
        <v>971</v>
      </c>
      <c r="D114" s="133" t="s">
        <v>111</v>
      </c>
      <c r="E114" s="133" t="s">
        <v>191</v>
      </c>
      <c r="F114" s="133" t="s">
        <v>245</v>
      </c>
      <c r="G114" s="133" t="s">
        <v>105</v>
      </c>
      <c r="H114" s="135">
        <v>615</v>
      </c>
      <c r="I114" s="135">
        <v>604.1</v>
      </c>
      <c r="J114" s="105"/>
      <c r="K114" s="68"/>
      <c r="L114" s="68"/>
      <c r="M114" s="68"/>
      <c r="N114" s="68"/>
      <c r="O114" s="68"/>
      <c r="P114" s="68"/>
    </row>
    <row r="115" spans="1:16" s="8" customFormat="1" ht="12" customHeight="1">
      <c r="A115" s="113" t="s">
        <v>346</v>
      </c>
      <c r="B115" s="161" t="s">
        <v>348</v>
      </c>
      <c r="C115" s="261">
        <v>971</v>
      </c>
      <c r="D115" s="117" t="s">
        <v>111</v>
      </c>
      <c r="E115" s="115" t="s">
        <v>230</v>
      </c>
      <c r="F115" s="262"/>
      <c r="G115" s="161"/>
      <c r="H115" s="263">
        <f>H117</f>
        <v>160</v>
      </c>
      <c r="I115" s="263">
        <f>I117</f>
        <v>149.3</v>
      </c>
      <c r="J115" s="185"/>
      <c r="K115" s="68"/>
      <c r="L115" s="68"/>
      <c r="M115" s="68"/>
      <c r="N115" s="68"/>
      <c r="O115" s="68"/>
      <c r="P115" s="68"/>
    </row>
    <row r="116" spans="1:16" s="8" customFormat="1" ht="12" customHeight="1">
      <c r="A116" s="211"/>
      <c r="B116" s="174" t="s">
        <v>349</v>
      </c>
      <c r="C116" s="260"/>
      <c r="D116" s="264"/>
      <c r="E116" s="264"/>
      <c r="F116" s="212"/>
      <c r="G116" s="264"/>
      <c r="H116" s="213"/>
      <c r="I116" s="213"/>
      <c r="J116" s="185"/>
      <c r="K116" s="68"/>
      <c r="L116" s="68"/>
      <c r="M116" s="68"/>
      <c r="N116" s="68"/>
      <c r="O116" s="68"/>
      <c r="P116" s="68"/>
    </row>
    <row r="117" spans="1:16" s="8" customFormat="1" ht="12" customHeight="1">
      <c r="A117" s="120" t="s">
        <v>347</v>
      </c>
      <c r="B117" s="172" t="s">
        <v>296</v>
      </c>
      <c r="C117" s="260"/>
      <c r="D117" s="124" t="s">
        <v>111</v>
      </c>
      <c r="E117" s="124" t="s">
        <v>230</v>
      </c>
      <c r="F117" s="124" t="s">
        <v>245</v>
      </c>
      <c r="G117" s="123"/>
      <c r="H117" s="155">
        <v>160</v>
      </c>
      <c r="I117" s="155">
        <v>149.3</v>
      </c>
      <c r="J117" s="185"/>
      <c r="K117" s="68"/>
      <c r="L117" s="68"/>
      <c r="M117" s="68"/>
      <c r="N117" s="68"/>
      <c r="O117" s="68"/>
      <c r="P117" s="68"/>
    </row>
    <row r="118" spans="1:16" s="8" customFormat="1" ht="12" customHeight="1">
      <c r="A118" s="108" t="s">
        <v>350</v>
      </c>
      <c r="B118" s="163" t="s">
        <v>237</v>
      </c>
      <c r="C118" s="127">
        <v>971</v>
      </c>
      <c r="D118" s="110" t="s">
        <v>111</v>
      </c>
      <c r="E118" s="111" t="s">
        <v>239</v>
      </c>
      <c r="F118" s="111"/>
      <c r="G118" s="110"/>
      <c r="H118" s="148">
        <f>H120</f>
        <v>150</v>
      </c>
      <c r="I118" s="148">
        <f>I120</f>
        <v>147.6</v>
      </c>
      <c r="J118" s="185"/>
      <c r="K118" s="68"/>
      <c r="L118" s="68"/>
      <c r="M118" s="68"/>
      <c r="N118" s="68"/>
      <c r="O118" s="68"/>
      <c r="P118" s="68"/>
    </row>
    <row r="119" spans="1:16" s="8" customFormat="1" ht="12" customHeight="1">
      <c r="A119" s="108"/>
      <c r="B119" s="163" t="s">
        <v>238</v>
      </c>
      <c r="C119" s="127"/>
      <c r="D119" s="110"/>
      <c r="E119" s="111"/>
      <c r="F119" s="111"/>
      <c r="G119" s="110"/>
      <c r="H119" s="148"/>
      <c r="I119" s="148"/>
      <c r="J119" s="185"/>
      <c r="K119" s="68"/>
      <c r="L119" s="68"/>
      <c r="M119" s="68"/>
      <c r="N119" s="68"/>
      <c r="O119" s="68"/>
      <c r="P119" s="68"/>
    </row>
    <row r="120" spans="1:16" s="8" customFormat="1" ht="12" customHeight="1">
      <c r="A120" s="129" t="s">
        <v>351</v>
      </c>
      <c r="B120" s="166" t="s">
        <v>296</v>
      </c>
      <c r="C120" s="131">
        <v>971</v>
      </c>
      <c r="D120" s="132" t="s">
        <v>111</v>
      </c>
      <c r="E120" s="133" t="s">
        <v>239</v>
      </c>
      <c r="F120" s="133" t="s">
        <v>245</v>
      </c>
      <c r="G120" s="184"/>
      <c r="H120" s="135">
        <v>150</v>
      </c>
      <c r="I120" s="135">
        <v>147.6</v>
      </c>
      <c r="J120" s="105"/>
      <c r="K120" s="68"/>
      <c r="L120" s="68"/>
      <c r="M120" s="68"/>
      <c r="N120" s="68"/>
      <c r="O120" s="68"/>
      <c r="P120" s="68"/>
    </row>
    <row r="121" spans="1:16" s="8" customFormat="1" ht="12" customHeight="1">
      <c r="A121" s="108" t="s">
        <v>352</v>
      </c>
      <c r="B121" s="163" t="s">
        <v>199</v>
      </c>
      <c r="C121" s="127">
        <v>971</v>
      </c>
      <c r="D121" s="110" t="s">
        <v>111</v>
      </c>
      <c r="E121" s="111" t="s">
        <v>198</v>
      </c>
      <c r="F121" s="111"/>
      <c r="G121" s="110"/>
      <c r="H121" s="148">
        <f>SUM(H124)</f>
        <v>200</v>
      </c>
      <c r="I121" s="148">
        <f>SUM(I124)</f>
        <v>199.5</v>
      </c>
      <c r="J121" s="185"/>
      <c r="K121" s="68"/>
      <c r="L121" s="68"/>
      <c r="M121" s="68"/>
      <c r="N121" s="68"/>
      <c r="O121" s="68"/>
      <c r="P121" s="68"/>
    </row>
    <row r="122" spans="1:16" s="8" customFormat="1" ht="11.25" customHeight="1">
      <c r="A122" s="108"/>
      <c r="B122" s="163" t="s">
        <v>201</v>
      </c>
      <c r="C122" s="127"/>
      <c r="D122" s="110"/>
      <c r="E122" s="111"/>
      <c r="F122" s="111"/>
      <c r="G122" s="110"/>
      <c r="H122" s="148"/>
      <c r="I122" s="148"/>
      <c r="J122" s="185"/>
      <c r="K122" s="68"/>
      <c r="L122" s="68"/>
      <c r="M122" s="68"/>
      <c r="N122" s="68"/>
      <c r="O122" s="68"/>
      <c r="P122" s="68"/>
    </row>
    <row r="123" spans="1:16" s="8" customFormat="1" ht="11.25" customHeight="1">
      <c r="A123" s="106"/>
      <c r="B123" s="163" t="s">
        <v>200</v>
      </c>
      <c r="C123" s="99"/>
      <c r="D123" s="191"/>
      <c r="E123" s="191"/>
      <c r="F123" s="191"/>
      <c r="G123" s="192"/>
      <c r="H123" s="126"/>
      <c r="I123" s="126"/>
      <c r="J123" s="185"/>
      <c r="K123" s="68"/>
      <c r="L123" s="68"/>
      <c r="M123" s="68"/>
      <c r="N123" s="68"/>
      <c r="O123" s="68"/>
      <c r="P123" s="68"/>
    </row>
    <row r="124" spans="1:16" s="8" customFormat="1" ht="12" customHeight="1">
      <c r="A124" s="129" t="s">
        <v>353</v>
      </c>
      <c r="B124" s="166" t="s">
        <v>296</v>
      </c>
      <c r="C124" s="131">
        <v>971</v>
      </c>
      <c r="D124" s="132" t="s">
        <v>111</v>
      </c>
      <c r="E124" s="133" t="s">
        <v>198</v>
      </c>
      <c r="F124" s="124" t="s">
        <v>245</v>
      </c>
      <c r="G124" s="123"/>
      <c r="H124" s="135">
        <v>200</v>
      </c>
      <c r="I124" s="135">
        <v>199.5</v>
      </c>
      <c r="J124" s="105"/>
      <c r="K124" s="68"/>
      <c r="L124" s="68"/>
      <c r="M124" s="68"/>
      <c r="N124" s="68"/>
      <c r="O124" s="68"/>
      <c r="P124" s="68"/>
    </row>
    <row r="125" spans="1:16" s="8" customFormat="1" ht="12.75" customHeight="1">
      <c r="A125" s="106" t="s">
        <v>354</v>
      </c>
      <c r="B125" s="121" t="s">
        <v>269</v>
      </c>
      <c r="C125" s="99">
        <v>971</v>
      </c>
      <c r="D125" s="102" t="s">
        <v>112</v>
      </c>
      <c r="E125" s="103"/>
      <c r="F125" s="101"/>
      <c r="G125" s="153"/>
      <c r="H125" s="104">
        <f>SUM(H126)</f>
        <v>3520</v>
      </c>
      <c r="I125" s="104">
        <f>SUM(I126)</f>
        <v>3495.8</v>
      </c>
      <c r="J125" s="185"/>
      <c r="K125" s="68"/>
      <c r="L125" s="68"/>
      <c r="M125" s="68"/>
      <c r="N125" s="68"/>
      <c r="O125" s="68"/>
      <c r="P125" s="68"/>
    </row>
    <row r="126" spans="1:16" s="8" customFormat="1" ht="12" customHeight="1">
      <c r="A126" s="157" t="s">
        <v>355</v>
      </c>
      <c r="B126" s="194" t="s">
        <v>154</v>
      </c>
      <c r="C126" s="181">
        <v>971</v>
      </c>
      <c r="D126" s="156" t="s">
        <v>113</v>
      </c>
      <c r="E126" s="103"/>
      <c r="F126" s="101"/>
      <c r="G126" s="153"/>
      <c r="H126" s="128">
        <f>SUM(H127)</f>
        <v>3520</v>
      </c>
      <c r="I126" s="128">
        <f>SUM(I127)</f>
        <v>3495.8</v>
      </c>
      <c r="J126" s="185"/>
      <c r="K126" s="68"/>
      <c r="L126" s="68"/>
      <c r="M126" s="68"/>
      <c r="N126" s="68"/>
      <c r="O126" s="68"/>
      <c r="P126" s="68"/>
    </row>
    <row r="127" spans="1:16" s="8" customFormat="1" ht="12" customHeight="1">
      <c r="A127" s="146" t="s">
        <v>356</v>
      </c>
      <c r="B127" s="163" t="s">
        <v>156</v>
      </c>
      <c r="C127" s="127">
        <v>971</v>
      </c>
      <c r="D127" s="110" t="s">
        <v>113</v>
      </c>
      <c r="E127" s="111" t="s">
        <v>235</v>
      </c>
      <c r="F127" s="111"/>
      <c r="G127" s="110"/>
      <c r="H127" s="148">
        <f>SUM(H129)</f>
        <v>3520</v>
      </c>
      <c r="I127" s="148">
        <f>SUM(I129)</f>
        <v>3495.8</v>
      </c>
      <c r="J127" s="185"/>
      <c r="K127" s="68"/>
      <c r="L127" s="68"/>
      <c r="M127" s="68"/>
      <c r="N127" s="68"/>
      <c r="O127" s="68"/>
      <c r="P127" s="68"/>
    </row>
    <row r="128" spans="1:16" s="8" customFormat="1" ht="11.25" customHeight="1">
      <c r="A128" s="171"/>
      <c r="B128" s="174" t="s">
        <v>157</v>
      </c>
      <c r="C128" s="99"/>
      <c r="D128" s="195"/>
      <c r="E128" s="191"/>
      <c r="F128" s="191"/>
      <c r="G128" s="192"/>
      <c r="H128" s="126"/>
      <c r="I128" s="126"/>
      <c r="J128" s="185"/>
      <c r="K128" s="68"/>
      <c r="L128" s="68"/>
      <c r="M128" s="68"/>
      <c r="N128" s="68"/>
      <c r="O128" s="68"/>
      <c r="P128" s="68"/>
    </row>
    <row r="129" spans="1:16" s="8" customFormat="1" ht="12.75" customHeight="1">
      <c r="A129" s="129" t="s">
        <v>357</v>
      </c>
      <c r="B129" s="166" t="s">
        <v>296</v>
      </c>
      <c r="C129" s="131">
        <v>971</v>
      </c>
      <c r="D129" s="133" t="s">
        <v>113</v>
      </c>
      <c r="E129" s="133" t="s">
        <v>235</v>
      </c>
      <c r="F129" s="133" t="s">
        <v>245</v>
      </c>
      <c r="G129" s="133" t="s">
        <v>105</v>
      </c>
      <c r="H129" s="135">
        <v>3520</v>
      </c>
      <c r="I129" s="135">
        <v>3495.8</v>
      </c>
      <c r="J129" s="105"/>
      <c r="K129" s="68"/>
      <c r="L129" s="68"/>
      <c r="M129" s="68"/>
      <c r="N129" s="68"/>
      <c r="O129" s="68"/>
      <c r="P129" s="68"/>
    </row>
    <row r="130" spans="1:16" s="8" customFormat="1" ht="13.5" customHeight="1">
      <c r="A130" s="106" t="s">
        <v>358</v>
      </c>
      <c r="B130" s="121" t="s">
        <v>45</v>
      </c>
      <c r="C130" s="99">
        <v>971</v>
      </c>
      <c r="D130" s="102">
        <v>1000</v>
      </c>
      <c r="E130" s="103"/>
      <c r="F130" s="101"/>
      <c r="G130" s="102"/>
      <c r="H130" s="148">
        <f>SUM(H131,H135)</f>
        <v>11047.7</v>
      </c>
      <c r="I130" s="148">
        <f>SUM(I131,I135)</f>
        <v>9146.800000000001</v>
      </c>
      <c r="J130" s="105"/>
      <c r="K130" s="68"/>
      <c r="L130" s="68"/>
      <c r="M130" s="68"/>
      <c r="N130" s="68"/>
      <c r="O130" s="68"/>
      <c r="P130" s="68"/>
    </row>
    <row r="131" spans="1:16" s="8" customFormat="1" ht="13.5" customHeight="1">
      <c r="A131" s="106" t="s">
        <v>359</v>
      </c>
      <c r="B131" s="158" t="s">
        <v>223</v>
      </c>
      <c r="C131" s="181">
        <v>971</v>
      </c>
      <c r="D131" s="102" t="s">
        <v>222</v>
      </c>
      <c r="E131" s="103"/>
      <c r="F131" s="101"/>
      <c r="G131" s="102"/>
      <c r="H131" s="119">
        <f>SUM(H132)</f>
        <v>410</v>
      </c>
      <c r="I131" s="119">
        <f>SUM(I132)</f>
        <v>351.9</v>
      </c>
      <c r="J131" s="105"/>
      <c r="K131" s="68"/>
      <c r="L131" s="68"/>
      <c r="M131" s="68"/>
      <c r="N131" s="68"/>
      <c r="O131" s="68"/>
      <c r="P131" s="68"/>
    </row>
    <row r="132" spans="1:16" s="8" customFormat="1" ht="11.25" customHeight="1">
      <c r="A132" s="146" t="s">
        <v>360</v>
      </c>
      <c r="B132" s="163" t="s">
        <v>226</v>
      </c>
      <c r="C132" s="127">
        <v>971</v>
      </c>
      <c r="D132" s="110" t="s">
        <v>222</v>
      </c>
      <c r="E132" s="117" t="s">
        <v>225</v>
      </c>
      <c r="F132" s="111"/>
      <c r="G132" s="110"/>
      <c r="H132" s="119">
        <f>SUM(H134)</f>
        <v>410</v>
      </c>
      <c r="I132" s="119">
        <f>SUM(I134)</f>
        <v>351.9</v>
      </c>
      <c r="J132" s="105"/>
      <c r="K132" s="68"/>
      <c r="L132" s="68"/>
      <c r="M132" s="68"/>
      <c r="N132" s="68"/>
      <c r="O132" s="68"/>
      <c r="P132" s="68"/>
    </row>
    <row r="133" spans="1:16" s="8" customFormat="1" ht="11.25" customHeight="1">
      <c r="A133" s="171"/>
      <c r="B133" s="174" t="s">
        <v>224</v>
      </c>
      <c r="C133" s="99"/>
      <c r="D133" s="195"/>
      <c r="E133" s="191"/>
      <c r="F133" s="191"/>
      <c r="G133" s="192"/>
      <c r="H133" s="126"/>
      <c r="I133" s="126"/>
      <c r="J133" s="105"/>
      <c r="K133" s="68"/>
      <c r="L133" s="68"/>
      <c r="M133" s="68"/>
      <c r="N133" s="68"/>
      <c r="O133" s="68"/>
      <c r="P133" s="68"/>
    </row>
    <row r="134" spans="1:16" s="8" customFormat="1" ht="12.75" customHeight="1">
      <c r="A134" s="171" t="s">
        <v>361</v>
      </c>
      <c r="B134" s="141" t="s">
        <v>363</v>
      </c>
      <c r="C134" s="153">
        <v>971</v>
      </c>
      <c r="D134" s="180">
        <v>1003</v>
      </c>
      <c r="E134" s="124" t="s">
        <v>225</v>
      </c>
      <c r="F134" s="133" t="s">
        <v>362</v>
      </c>
      <c r="G134" s="177"/>
      <c r="H134" s="135">
        <v>410</v>
      </c>
      <c r="I134" s="135">
        <v>351.9</v>
      </c>
      <c r="J134" s="105"/>
      <c r="K134" s="68"/>
      <c r="L134" s="68"/>
      <c r="M134" s="68"/>
      <c r="N134" s="68"/>
      <c r="O134" s="68"/>
      <c r="P134" s="68"/>
    </row>
    <row r="135" spans="1:16" s="8" customFormat="1" ht="12.75" customHeight="1">
      <c r="A135" s="106" t="s">
        <v>364</v>
      </c>
      <c r="B135" s="175" t="s">
        <v>166</v>
      </c>
      <c r="C135" s="181">
        <v>971</v>
      </c>
      <c r="D135" s="102">
        <v>1004</v>
      </c>
      <c r="E135" s="101"/>
      <c r="F135" s="101"/>
      <c r="G135" s="136"/>
      <c r="H135" s="128">
        <f>SUM(H136,H141,H144)</f>
        <v>10637.7</v>
      </c>
      <c r="I135" s="128">
        <f>SUM(I136,I141,I144)</f>
        <v>8794.900000000001</v>
      </c>
      <c r="J135" s="105"/>
      <c r="K135" s="68"/>
      <c r="L135" s="68"/>
      <c r="M135" s="68"/>
      <c r="N135" s="68"/>
      <c r="O135" s="68"/>
      <c r="P135" s="68"/>
    </row>
    <row r="136" spans="1:16" s="8" customFormat="1" ht="12" customHeight="1">
      <c r="A136" s="113" t="s">
        <v>365</v>
      </c>
      <c r="B136" s="161" t="s">
        <v>366</v>
      </c>
      <c r="C136" s="115">
        <v>971</v>
      </c>
      <c r="D136" s="117" t="s">
        <v>168</v>
      </c>
      <c r="E136" s="117" t="s">
        <v>368</v>
      </c>
      <c r="F136" s="117"/>
      <c r="G136" s="117"/>
      <c r="H136" s="119">
        <f>SUM(H138:H140)</f>
        <v>2272</v>
      </c>
      <c r="I136" s="119">
        <f>SUM(I138:I140)</f>
        <v>2272</v>
      </c>
      <c r="J136" s="105"/>
      <c r="K136" s="68"/>
      <c r="L136" s="68"/>
      <c r="M136" s="68"/>
      <c r="N136" s="68"/>
      <c r="O136" s="68"/>
      <c r="P136" s="68"/>
    </row>
    <row r="137" spans="1:16" s="8" customFormat="1" ht="10.5" customHeight="1">
      <c r="A137" s="106"/>
      <c r="B137" s="174" t="s">
        <v>367</v>
      </c>
      <c r="C137" s="99"/>
      <c r="D137" s="101"/>
      <c r="E137" s="101"/>
      <c r="F137" s="101"/>
      <c r="G137" s="101"/>
      <c r="H137" s="126"/>
      <c r="I137" s="126"/>
      <c r="J137" s="105"/>
      <c r="K137" s="68"/>
      <c r="L137" s="68"/>
      <c r="M137" s="68"/>
      <c r="N137" s="68"/>
      <c r="O137" s="68"/>
      <c r="P137" s="68"/>
    </row>
    <row r="138" spans="1:16" s="8" customFormat="1" ht="12" customHeight="1">
      <c r="A138" s="149" t="s">
        <v>369</v>
      </c>
      <c r="B138" s="170" t="s">
        <v>281</v>
      </c>
      <c r="C138" s="196">
        <v>971</v>
      </c>
      <c r="D138" s="142" t="s">
        <v>168</v>
      </c>
      <c r="E138" s="150" t="s">
        <v>368</v>
      </c>
      <c r="F138" s="142" t="s">
        <v>244</v>
      </c>
      <c r="G138" s="144"/>
      <c r="H138" s="179">
        <v>2127.7</v>
      </c>
      <c r="I138" s="179">
        <v>2127.7</v>
      </c>
      <c r="J138" s="105"/>
      <c r="K138" s="68"/>
      <c r="L138" s="68"/>
      <c r="M138" s="68"/>
      <c r="N138" s="68"/>
      <c r="O138" s="68"/>
      <c r="P138" s="68"/>
    </row>
    <row r="139" spans="1:16" s="8" customFormat="1" ht="11.25" customHeight="1">
      <c r="A139" s="171"/>
      <c r="B139" s="172" t="s">
        <v>282</v>
      </c>
      <c r="C139" s="173"/>
      <c r="D139" s="123"/>
      <c r="E139" s="124"/>
      <c r="F139" s="123"/>
      <c r="G139" s="125"/>
      <c r="H139" s="155"/>
      <c r="I139" s="155"/>
      <c r="J139" s="105"/>
      <c r="K139" s="68"/>
      <c r="L139" s="68"/>
      <c r="M139" s="68"/>
      <c r="N139" s="68"/>
      <c r="O139" s="68"/>
      <c r="P139" s="68"/>
    </row>
    <row r="140" spans="1:16" s="8" customFormat="1" ht="11.25" customHeight="1">
      <c r="A140" s="149" t="s">
        <v>370</v>
      </c>
      <c r="B140" s="170" t="s">
        <v>296</v>
      </c>
      <c r="C140" s="196">
        <v>971</v>
      </c>
      <c r="D140" s="142" t="s">
        <v>168</v>
      </c>
      <c r="E140" s="150" t="s">
        <v>368</v>
      </c>
      <c r="F140" s="143" t="s">
        <v>245</v>
      </c>
      <c r="G140" s="142"/>
      <c r="H140" s="179">
        <v>144.3</v>
      </c>
      <c r="I140" s="179">
        <v>144.3</v>
      </c>
      <c r="J140" s="105"/>
      <c r="K140" s="68"/>
      <c r="L140" s="68"/>
      <c r="M140" s="68"/>
      <c r="N140" s="68"/>
      <c r="O140" s="68"/>
      <c r="P140" s="68"/>
    </row>
    <row r="141" spans="1:16" s="8" customFormat="1" ht="12.75" customHeight="1">
      <c r="A141" s="113" t="s">
        <v>371</v>
      </c>
      <c r="B141" s="161" t="s">
        <v>379</v>
      </c>
      <c r="C141" s="115">
        <v>971</v>
      </c>
      <c r="D141" s="117" t="s">
        <v>168</v>
      </c>
      <c r="E141" s="117" t="s">
        <v>373</v>
      </c>
      <c r="F141" s="117"/>
      <c r="G141" s="117"/>
      <c r="H141" s="119">
        <f>SUM(H143)</f>
        <v>7097.7</v>
      </c>
      <c r="I141" s="119">
        <f>SUM(I143)</f>
        <v>5944.2</v>
      </c>
      <c r="J141" s="105"/>
      <c r="K141" s="68"/>
      <c r="L141" s="68"/>
      <c r="M141" s="68"/>
      <c r="N141" s="68"/>
      <c r="O141" s="68"/>
      <c r="P141" s="68"/>
    </row>
    <row r="142" spans="1:16" s="8" customFormat="1" ht="12.75" customHeight="1">
      <c r="A142" s="106"/>
      <c r="B142" s="174" t="s">
        <v>372</v>
      </c>
      <c r="C142" s="99"/>
      <c r="D142" s="101"/>
      <c r="E142" s="101"/>
      <c r="F142" s="101"/>
      <c r="G142" s="101"/>
      <c r="H142" s="126"/>
      <c r="I142" s="126"/>
      <c r="J142" s="105"/>
      <c r="K142" s="68"/>
      <c r="L142" s="68"/>
      <c r="M142" s="68"/>
      <c r="N142" s="68"/>
      <c r="O142" s="68"/>
      <c r="P142" s="68"/>
    </row>
    <row r="143" spans="1:16" s="8" customFormat="1" ht="12.75" customHeight="1">
      <c r="A143" s="149" t="s">
        <v>374</v>
      </c>
      <c r="B143" s="265" t="s">
        <v>375</v>
      </c>
      <c r="C143" s="196">
        <v>971</v>
      </c>
      <c r="D143" s="142" t="s">
        <v>168</v>
      </c>
      <c r="E143" s="150" t="s">
        <v>373</v>
      </c>
      <c r="F143" s="142" t="s">
        <v>376</v>
      </c>
      <c r="G143" s="144"/>
      <c r="H143" s="179">
        <v>7097.7</v>
      </c>
      <c r="I143" s="179">
        <v>5944.2</v>
      </c>
      <c r="J143" s="105"/>
      <c r="K143" s="68"/>
      <c r="L143" s="68"/>
      <c r="M143" s="68"/>
      <c r="N143" s="68"/>
      <c r="O143" s="68"/>
      <c r="P143" s="68"/>
    </row>
    <row r="144" spans="1:16" s="8" customFormat="1" ht="12.75" customHeight="1">
      <c r="A144" s="113" t="s">
        <v>377</v>
      </c>
      <c r="B144" s="161" t="s">
        <v>378</v>
      </c>
      <c r="C144" s="115">
        <v>971</v>
      </c>
      <c r="D144" s="117" t="s">
        <v>168</v>
      </c>
      <c r="E144" s="117" t="s">
        <v>381</v>
      </c>
      <c r="F144" s="117"/>
      <c r="G144" s="117"/>
      <c r="H144" s="119">
        <f>SUM(H146)</f>
        <v>1268</v>
      </c>
      <c r="I144" s="119">
        <f>SUM(I146)</f>
        <v>578.7</v>
      </c>
      <c r="J144" s="105"/>
      <c r="K144" s="68"/>
      <c r="L144" s="68"/>
      <c r="M144" s="68"/>
      <c r="N144" s="68"/>
      <c r="O144" s="68"/>
      <c r="P144" s="68"/>
    </row>
    <row r="145" spans="1:16" s="8" customFormat="1" ht="12.75" customHeight="1">
      <c r="A145" s="106"/>
      <c r="B145" s="174" t="s">
        <v>380</v>
      </c>
      <c r="C145" s="99"/>
      <c r="D145" s="101"/>
      <c r="E145" s="101"/>
      <c r="F145" s="101"/>
      <c r="G145" s="101"/>
      <c r="H145" s="126"/>
      <c r="I145" s="126"/>
      <c r="J145" s="105"/>
      <c r="K145" s="68"/>
      <c r="L145" s="68"/>
      <c r="M145" s="68"/>
      <c r="N145" s="68"/>
      <c r="O145" s="68"/>
      <c r="P145" s="68"/>
    </row>
    <row r="146" spans="1:16" s="8" customFormat="1" ht="12.75" customHeight="1">
      <c r="A146" s="129" t="s">
        <v>383</v>
      </c>
      <c r="B146" s="166" t="s">
        <v>382</v>
      </c>
      <c r="C146" s="131">
        <v>971</v>
      </c>
      <c r="D146" s="133" t="s">
        <v>168</v>
      </c>
      <c r="E146" s="133" t="s">
        <v>381</v>
      </c>
      <c r="F146" s="133" t="s">
        <v>384</v>
      </c>
      <c r="G146" s="133"/>
      <c r="H146" s="135">
        <v>1268</v>
      </c>
      <c r="I146" s="135">
        <v>578.7</v>
      </c>
      <c r="J146" s="105"/>
      <c r="K146" s="68"/>
      <c r="L146" s="68"/>
      <c r="M146" s="68"/>
      <c r="N146" s="68"/>
      <c r="O146" s="68"/>
      <c r="P146" s="68"/>
    </row>
    <row r="147" spans="1:16" s="8" customFormat="1" ht="12.75" customHeight="1">
      <c r="A147" s="108" t="s">
        <v>385</v>
      </c>
      <c r="B147" s="121" t="s">
        <v>202</v>
      </c>
      <c r="C147" s="99">
        <v>971</v>
      </c>
      <c r="D147" s="102" t="s">
        <v>203</v>
      </c>
      <c r="E147" s="103"/>
      <c r="F147" s="101"/>
      <c r="G147" s="153"/>
      <c r="H147" s="126">
        <f>SUM(H148)</f>
        <v>220</v>
      </c>
      <c r="I147" s="126">
        <f>SUM(I148)</f>
        <v>204.2</v>
      </c>
      <c r="J147" s="139"/>
      <c r="K147" s="68"/>
      <c r="L147" s="68"/>
      <c r="M147" s="68"/>
      <c r="N147" s="68"/>
      <c r="O147" s="68"/>
      <c r="P147" s="68"/>
    </row>
    <row r="148" spans="1:16" s="8" customFormat="1" ht="12.75" customHeight="1">
      <c r="A148" s="157" t="s">
        <v>386</v>
      </c>
      <c r="B148" s="175" t="s">
        <v>204</v>
      </c>
      <c r="C148" s="181">
        <v>971</v>
      </c>
      <c r="D148" s="102" t="s">
        <v>205</v>
      </c>
      <c r="E148" s="103"/>
      <c r="F148" s="101"/>
      <c r="G148" s="153"/>
      <c r="H148" s="126">
        <f>SUM(H149)</f>
        <v>220</v>
      </c>
      <c r="I148" s="126">
        <f>SUM(I149)</f>
        <v>204.2</v>
      </c>
      <c r="J148" s="139"/>
      <c r="K148" s="68"/>
      <c r="L148" s="68"/>
      <c r="M148" s="68"/>
      <c r="N148" s="68"/>
      <c r="O148" s="68"/>
      <c r="P148" s="68"/>
    </row>
    <row r="149" spans="1:16" s="8" customFormat="1" ht="12.75" customHeight="1">
      <c r="A149" s="146" t="s">
        <v>387</v>
      </c>
      <c r="B149" s="161" t="s">
        <v>161</v>
      </c>
      <c r="C149" s="115">
        <v>971</v>
      </c>
      <c r="D149" s="116" t="s">
        <v>205</v>
      </c>
      <c r="E149" s="117" t="s">
        <v>236</v>
      </c>
      <c r="F149" s="111"/>
      <c r="G149" s="110"/>
      <c r="H149" s="119">
        <f>SUM(H151)</f>
        <v>220</v>
      </c>
      <c r="I149" s="119">
        <f>SUM(I151)</f>
        <v>204.2</v>
      </c>
      <c r="J149" s="139"/>
      <c r="K149" s="68"/>
      <c r="L149" s="68"/>
      <c r="M149" s="68"/>
      <c r="N149" s="68"/>
      <c r="O149" s="68"/>
      <c r="P149" s="68"/>
    </row>
    <row r="150" spans="1:16" s="8" customFormat="1" ht="12" customHeight="1">
      <c r="A150" s="165"/>
      <c r="B150" s="174" t="s">
        <v>162</v>
      </c>
      <c r="C150" s="99"/>
      <c r="D150" s="191"/>
      <c r="E150" s="191"/>
      <c r="F150" s="191"/>
      <c r="G150" s="192"/>
      <c r="H150" s="126"/>
      <c r="I150" s="126"/>
      <c r="J150" s="139"/>
      <c r="K150" s="68"/>
      <c r="L150" s="68"/>
      <c r="M150" s="68"/>
      <c r="N150" s="68"/>
      <c r="O150" s="68"/>
      <c r="P150" s="68"/>
    </row>
    <row r="151" spans="1:16" s="8" customFormat="1" ht="12.75" customHeight="1">
      <c r="A151" s="129" t="s">
        <v>388</v>
      </c>
      <c r="B151" s="166" t="s">
        <v>296</v>
      </c>
      <c r="C151" s="131">
        <v>971</v>
      </c>
      <c r="D151" s="123" t="s">
        <v>205</v>
      </c>
      <c r="E151" s="133" t="s">
        <v>236</v>
      </c>
      <c r="F151" s="133" t="s">
        <v>245</v>
      </c>
      <c r="G151" s="123"/>
      <c r="H151" s="135">
        <v>220</v>
      </c>
      <c r="I151" s="135">
        <v>204.2</v>
      </c>
      <c r="J151" s="105"/>
      <c r="K151" s="68"/>
      <c r="L151" s="68"/>
      <c r="M151" s="68"/>
      <c r="N151" s="68"/>
      <c r="O151" s="68"/>
      <c r="P151" s="68"/>
    </row>
    <row r="152" spans="1:16" s="8" customFormat="1" ht="12.75" customHeight="1">
      <c r="A152" s="106" t="s">
        <v>389</v>
      </c>
      <c r="B152" s="121" t="s">
        <v>210</v>
      </c>
      <c r="C152" s="99">
        <v>971</v>
      </c>
      <c r="D152" s="102" t="s">
        <v>209</v>
      </c>
      <c r="E152" s="103"/>
      <c r="F152" s="101"/>
      <c r="G152" s="153"/>
      <c r="H152" s="126">
        <f>SUM(H153)</f>
        <v>1000</v>
      </c>
      <c r="I152" s="126">
        <f>SUM(I153)</f>
        <v>984.7</v>
      </c>
      <c r="J152" s="139"/>
      <c r="K152" s="68"/>
      <c r="L152" s="68"/>
      <c r="M152" s="68"/>
      <c r="N152" s="68"/>
      <c r="O152" s="68"/>
      <c r="P152" s="68"/>
    </row>
    <row r="153" spans="1:16" s="8" customFormat="1" ht="12.75" customHeight="1">
      <c r="A153" s="106" t="s">
        <v>390</v>
      </c>
      <c r="B153" s="121" t="s">
        <v>158</v>
      </c>
      <c r="C153" s="99">
        <v>971</v>
      </c>
      <c r="D153" s="102" t="s">
        <v>211</v>
      </c>
      <c r="E153" s="103"/>
      <c r="F153" s="101"/>
      <c r="G153" s="153"/>
      <c r="H153" s="126">
        <f>SUM(H154,H157)</f>
        <v>1000</v>
      </c>
      <c r="I153" s="126">
        <f>SUM(I157,I154)</f>
        <v>984.7</v>
      </c>
      <c r="J153" s="139"/>
      <c r="K153" s="68"/>
      <c r="L153" s="68"/>
      <c r="M153" s="68"/>
      <c r="N153" s="68"/>
      <c r="O153" s="68"/>
      <c r="P153" s="68"/>
    </row>
    <row r="154" spans="1:16" s="8" customFormat="1" ht="12.75" customHeight="1">
      <c r="A154" s="108" t="s">
        <v>391</v>
      </c>
      <c r="B154" s="163" t="s">
        <v>396</v>
      </c>
      <c r="C154" s="127">
        <v>971</v>
      </c>
      <c r="D154" s="110" t="s">
        <v>211</v>
      </c>
      <c r="E154" s="111" t="s">
        <v>192</v>
      </c>
      <c r="F154" s="111"/>
      <c r="G154" s="110"/>
      <c r="H154" s="148">
        <f>SUM(H156)</f>
        <v>747.8</v>
      </c>
      <c r="I154" s="148">
        <f>SUM(I156)</f>
        <v>732.6</v>
      </c>
      <c r="J154" s="139"/>
      <c r="K154" s="68"/>
      <c r="L154" s="68"/>
      <c r="M154" s="68"/>
      <c r="N154" s="68"/>
      <c r="O154" s="68"/>
      <c r="P154" s="68"/>
    </row>
    <row r="155" spans="1:16" s="8" customFormat="1" ht="11.25" customHeight="1">
      <c r="A155" s="197"/>
      <c r="B155" s="174" t="s">
        <v>395</v>
      </c>
      <c r="C155" s="99"/>
      <c r="D155" s="191"/>
      <c r="E155" s="191"/>
      <c r="F155" s="191"/>
      <c r="G155" s="192"/>
      <c r="H155" s="126"/>
      <c r="I155" s="126"/>
      <c r="J155" s="139"/>
      <c r="K155" s="68"/>
      <c r="L155" s="68"/>
      <c r="M155" s="68"/>
      <c r="N155" s="68"/>
      <c r="O155" s="68"/>
      <c r="P155" s="68"/>
    </row>
    <row r="156" spans="1:16" s="8" customFormat="1" ht="12.75" customHeight="1">
      <c r="A156" s="129" t="s">
        <v>392</v>
      </c>
      <c r="B156" s="166" t="s">
        <v>296</v>
      </c>
      <c r="C156" s="131">
        <v>971</v>
      </c>
      <c r="D156" s="154" t="s">
        <v>211</v>
      </c>
      <c r="E156" s="133" t="s">
        <v>192</v>
      </c>
      <c r="F156" s="133" t="s">
        <v>245</v>
      </c>
      <c r="G156" s="184"/>
      <c r="H156" s="135">
        <v>747.8</v>
      </c>
      <c r="I156" s="135">
        <v>732.6</v>
      </c>
      <c r="J156" s="105"/>
      <c r="K156" s="68"/>
      <c r="L156" s="68"/>
      <c r="M156" s="68"/>
      <c r="N156" s="68"/>
      <c r="O156" s="68"/>
      <c r="P156" s="68"/>
    </row>
    <row r="157" spans="1:16" s="8" customFormat="1" ht="12.75" customHeight="1">
      <c r="A157" s="108" t="s">
        <v>393</v>
      </c>
      <c r="B157" s="163" t="s">
        <v>397</v>
      </c>
      <c r="C157" s="127">
        <v>971</v>
      </c>
      <c r="D157" s="110" t="s">
        <v>211</v>
      </c>
      <c r="E157" s="111" t="s">
        <v>193</v>
      </c>
      <c r="F157" s="111"/>
      <c r="G157" s="110"/>
      <c r="H157" s="148">
        <f>SUM(H158)</f>
        <v>252.2</v>
      </c>
      <c r="I157" s="148">
        <f>SUM(I158)</f>
        <v>252.1</v>
      </c>
      <c r="J157" s="139"/>
      <c r="K157" s="68"/>
      <c r="L157" s="68"/>
      <c r="M157" s="68"/>
      <c r="N157" s="68"/>
      <c r="O157" s="68"/>
      <c r="P157" s="68"/>
    </row>
    <row r="158" spans="1:16" s="8" customFormat="1" ht="12.75" customHeight="1" thickBot="1">
      <c r="A158" s="129" t="s">
        <v>394</v>
      </c>
      <c r="B158" s="166" t="s">
        <v>296</v>
      </c>
      <c r="C158" s="131">
        <v>971</v>
      </c>
      <c r="D158" s="154" t="s">
        <v>211</v>
      </c>
      <c r="E158" s="143" t="s">
        <v>193</v>
      </c>
      <c r="F158" s="133" t="s">
        <v>245</v>
      </c>
      <c r="G158" s="184"/>
      <c r="H158" s="135">
        <v>252.2</v>
      </c>
      <c r="I158" s="135">
        <v>252.1</v>
      </c>
      <c r="J158" s="105"/>
      <c r="K158" s="68"/>
      <c r="L158" s="68"/>
      <c r="M158" s="68"/>
      <c r="N158" s="68"/>
      <c r="O158" s="68"/>
      <c r="P158" s="68"/>
    </row>
    <row r="159" spans="1:16" ht="21" customHeight="1" thickBot="1">
      <c r="A159" s="198"/>
      <c r="B159" s="199" t="s">
        <v>21</v>
      </c>
      <c r="C159" s="200"/>
      <c r="D159" s="201"/>
      <c r="E159" s="202"/>
      <c r="F159" s="203"/>
      <c r="G159" s="204"/>
      <c r="H159" s="205">
        <f>SUM(H15,H20,H37,H54,H57,H60,H71,H77,H82,H103,H108,H126,H131,H135,H148,H153)</f>
        <v>87183</v>
      </c>
      <c r="I159" s="205">
        <f>SUM(I15,I20,I37,I54,I57,I60,I71,I77,I82,I103,I108,I126,I131,I135,I148,I153)</f>
        <v>84046.60999999999</v>
      </c>
      <c r="J159" s="105"/>
      <c r="K159" s="66"/>
      <c r="L159" s="66"/>
      <c r="M159" s="66"/>
      <c r="N159" s="66"/>
      <c r="O159" s="66"/>
      <c r="P159" s="66"/>
    </row>
    <row r="160" spans="1:16" ht="15" customHeight="1" hidden="1">
      <c r="A160" s="206"/>
      <c r="B160" s="207" t="s">
        <v>197</v>
      </c>
      <c r="C160" s="85"/>
      <c r="D160" s="208"/>
      <c r="E160" s="85"/>
      <c r="F160" s="209"/>
      <c r="G160" s="85"/>
      <c r="H160" s="85"/>
      <c r="I160" s="85"/>
      <c r="J160" s="85"/>
      <c r="K160" s="66"/>
      <c r="L160" s="66"/>
      <c r="M160" s="66"/>
      <c r="N160" s="66"/>
      <c r="O160" s="66"/>
      <c r="P160" s="66"/>
    </row>
    <row r="161" spans="1:16" ht="26.25" customHeight="1">
      <c r="A161" s="206"/>
      <c r="B161" s="266" t="s">
        <v>273</v>
      </c>
      <c r="C161" s="266"/>
      <c r="D161" s="266"/>
      <c r="E161" s="266"/>
      <c r="F161" s="266"/>
      <c r="G161" s="266"/>
      <c r="H161" s="109"/>
      <c r="I161" s="109"/>
      <c r="J161" s="109"/>
      <c r="K161" s="66"/>
      <c r="L161" s="66"/>
      <c r="M161" s="66"/>
      <c r="N161" s="66"/>
      <c r="O161" s="66"/>
      <c r="P161" s="66"/>
    </row>
    <row r="162" spans="1:16" ht="13.5" customHeight="1">
      <c r="A162" s="206"/>
      <c r="B162" s="210"/>
      <c r="C162" s="210"/>
      <c r="D162" s="210"/>
      <c r="E162" s="210"/>
      <c r="F162" s="210"/>
      <c r="G162" s="210"/>
      <c r="H162" s="210"/>
      <c r="I162" s="210"/>
      <c r="J162" s="210"/>
      <c r="K162" s="66"/>
      <c r="L162" s="66"/>
      <c r="M162" s="66"/>
      <c r="N162" s="66"/>
      <c r="O162" s="66"/>
      <c r="P162" s="66"/>
    </row>
    <row r="163" spans="1:10" ht="12.75">
      <c r="A163" s="10"/>
      <c r="B163" s="5"/>
      <c r="C163" s="5"/>
      <c r="D163" s="5"/>
      <c r="E163" s="5"/>
      <c r="F163" s="21"/>
      <c r="G163" s="17"/>
      <c r="H163" s="17"/>
      <c r="I163" s="17"/>
      <c r="J163" s="17"/>
    </row>
    <row r="164" spans="1:10" ht="12.75">
      <c r="A164" s="10"/>
      <c r="B164" s="5"/>
      <c r="C164" s="5"/>
      <c r="D164" s="5"/>
      <c r="E164" s="5"/>
      <c r="F164" s="21"/>
      <c r="G164" s="17"/>
      <c r="H164" s="17"/>
      <c r="I164" s="17"/>
      <c r="J164" s="17"/>
    </row>
    <row r="165" spans="1:10" ht="12.75">
      <c r="A165" s="10"/>
      <c r="B165" s="5"/>
      <c r="C165" s="5"/>
      <c r="D165" s="5"/>
      <c r="E165" s="5"/>
      <c r="F165" s="21"/>
      <c r="G165" s="17"/>
      <c r="H165" s="17"/>
      <c r="I165" s="17"/>
      <c r="J165" s="17"/>
    </row>
    <row r="166" spans="1:10" ht="12.75">
      <c r="A166" s="10"/>
      <c r="B166" s="5"/>
      <c r="C166" s="5"/>
      <c r="D166" s="5"/>
      <c r="E166" s="5"/>
      <c r="F166" s="21"/>
      <c r="G166" s="17"/>
      <c r="H166" s="17"/>
      <c r="I166" s="17"/>
      <c r="J166" s="17"/>
    </row>
    <row r="167" spans="1:10" ht="12.75">
      <c r="A167" s="10"/>
      <c r="B167" s="5"/>
      <c r="C167" s="5"/>
      <c r="D167" s="5"/>
      <c r="E167" s="5"/>
      <c r="F167" s="21"/>
      <c r="G167" s="17"/>
      <c r="H167" s="17"/>
      <c r="I167" s="17"/>
      <c r="J167" s="17"/>
    </row>
    <row r="168" spans="1:10" ht="12.75">
      <c r="A168" s="10"/>
      <c r="B168" s="5"/>
      <c r="C168" s="5"/>
      <c r="D168" s="5"/>
      <c r="E168" s="5"/>
      <c r="F168" s="21"/>
      <c r="G168" s="17"/>
      <c r="H168" s="17"/>
      <c r="I168" s="17"/>
      <c r="J168" s="17"/>
    </row>
  </sheetData>
  <sheetProtection/>
  <mergeCells count="16">
    <mergeCell ref="C4:I4"/>
    <mergeCell ref="C3:I3"/>
    <mergeCell ref="B2:I2"/>
    <mergeCell ref="A98:I98"/>
    <mergeCell ref="A6:J6"/>
    <mergeCell ref="A7:J7"/>
    <mergeCell ref="B161:G161"/>
    <mergeCell ref="B95:B96"/>
    <mergeCell ref="C95:C96"/>
    <mergeCell ref="D95:D96"/>
    <mergeCell ref="E95:E96"/>
    <mergeCell ref="A5:I5"/>
    <mergeCell ref="H95:H96"/>
    <mergeCell ref="I95:I96"/>
    <mergeCell ref="A95:A96"/>
    <mergeCell ref="F95:F96"/>
  </mergeCells>
  <printOptions horizontalCentered="1"/>
  <pageMargins left="0.5905511811023623" right="0.1968503937007874" top="0.1968503937007874" bottom="0.1968503937007874" header="0" footer="0"/>
  <pageSetup fitToWidth="3" horizontalDpi="300" verticalDpi="300" orientation="portrait" paperSize="9" scale="74" r:id="rId1"/>
  <rowBreaks count="1" manualBreakCount="1">
    <brk id="9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78</v>
      </c>
    </row>
    <row r="2" ht="12.75">
      <c r="B2" s="28" t="s">
        <v>79</v>
      </c>
    </row>
    <row r="3" ht="12.75">
      <c r="B3" s="28" t="s">
        <v>80</v>
      </c>
    </row>
    <row r="5" ht="12.75">
      <c r="B5" s="26" t="s">
        <v>32</v>
      </c>
    </row>
    <row r="6" ht="12.75">
      <c r="B6" s="26" t="s">
        <v>22</v>
      </c>
    </row>
    <row r="8" spans="1:4" ht="12.75">
      <c r="A8" s="37" t="s">
        <v>23</v>
      </c>
      <c r="B8" s="14" t="s">
        <v>0</v>
      </c>
      <c r="C8" s="19" t="s">
        <v>16</v>
      </c>
      <c r="D8" s="1" t="s">
        <v>2</v>
      </c>
    </row>
    <row r="9" spans="1:4" ht="12.75">
      <c r="A9" s="38" t="s">
        <v>24</v>
      </c>
      <c r="B9" s="33"/>
      <c r="C9" s="20" t="s">
        <v>17</v>
      </c>
      <c r="D9" s="2" t="s">
        <v>3</v>
      </c>
    </row>
    <row r="10" spans="1:4" ht="12.75" hidden="1">
      <c r="A10" s="39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4" t="s">
        <v>4</v>
      </c>
      <c r="C11" s="35">
        <v>100</v>
      </c>
      <c r="D11" s="11">
        <f>SUM(D13)</f>
        <v>4260</v>
      </c>
    </row>
    <row r="12" spans="1:4" ht="12.75">
      <c r="A12" s="6"/>
      <c r="B12" s="45" t="s">
        <v>5</v>
      </c>
      <c r="C12" s="36"/>
      <c r="D12" s="12"/>
    </row>
    <row r="13" spans="1:4" ht="12.75">
      <c r="A13" s="4" t="s">
        <v>25</v>
      </c>
      <c r="B13" s="30" t="s">
        <v>33</v>
      </c>
      <c r="C13" s="4">
        <v>106</v>
      </c>
      <c r="D13" s="4">
        <v>4260</v>
      </c>
    </row>
    <row r="14" spans="1:4" s="41" customFormat="1" ht="12.75">
      <c r="A14" s="46">
        <v>2</v>
      </c>
      <c r="B14" s="25" t="s">
        <v>53</v>
      </c>
      <c r="C14" s="46">
        <v>400</v>
      </c>
      <c r="D14" s="46">
        <f>SUM(D15)</f>
        <v>25</v>
      </c>
    </row>
    <row r="15" spans="1:4" ht="12.75">
      <c r="A15" s="4" t="s">
        <v>29</v>
      </c>
      <c r="B15" s="30" t="s">
        <v>54</v>
      </c>
      <c r="C15" s="4">
        <v>403</v>
      </c>
      <c r="D15" s="4">
        <v>25</v>
      </c>
    </row>
    <row r="16" spans="1:4" s="41" customFormat="1" ht="12.75">
      <c r="A16" s="46">
        <v>3</v>
      </c>
      <c r="B16" s="25" t="s">
        <v>55</v>
      </c>
      <c r="C16" s="46">
        <v>500</v>
      </c>
      <c r="D16" s="46">
        <f>SUM(D17)</f>
        <v>248</v>
      </c>
    </row>
    <row r="17" spans="1:4" ht="12.75">
      <c r="A17" s="4" t="s">
        <v>57</v>
      </c>
      <c r="B17" s="30" t="s">
        <v>56</v>
      </c>
      <c r="C17" s="4">
        <v>501</v>
      </c>
      <c r="D17" s="1">
        <v>248</v>
      </c>
    </row>
    <row r="18" spans="1:4" s="41" customFormat="1" ht="12.75">
      <c r="A18" s="47">
        <v>4</v>
      </c>
      <c r="B18" s="31" t="s">
        <v>73</v>
      </c>
      <c r="C18" s="53">
        <v>1200</v>
      </c>
      <c r="D18" s="47">
        <f>SUM(D21)</f>
        <v>10147</v>
      </c>
    </row>
    <row r="19" spans="1:4" s="41" customFormat="1" ht="12.75">
      <c r="A19" s="49"/>
      <c r="B19" s="23" t="s">
        <v>74</v>
      </c>
      <c r="C19" s="54"/>
      <c r="D19" s="48"/>
    </row>
    <row r="20" spans="1:4" ht="12.75">
      <c r="A20" s="50" t="s">
        <v>58</v>
      </c>
      <c r="B20" s="30" t="s">
        <v>34</v>
      </c>
      <c r="C20" s="4">
        <v>1201</v>
      </c>
      <c r="D20" s="2"/>
    </row>
    <row r="21" spans="1:4" ht="12.75">
      <c r="A21" s="4" t="s">
        <v>59</v>
      </c>
      <c r="B21" s="30" t="s">
        <v>35</v>
      </c>
      <c r="C21" s="4">
        <v>1202</v>
      </c>
      <c r="D21" s="4">
        <v>10147</v>
      </c>
    </row>
    <row r="22" spans="1:4" s="41" customFormat="1" ht="12.75">
      <c r="A22" s="47">
        <v>5</v>
      </c>
      <c r="B22" s="31" t="s">
        <v>75</v>
      </c>
      <c r="C22" s="47">
        <v>1300</v>
      </c>
      <c r="D22" s="47">
        <f>SUM(D25)</f>
        <v>259</v>
      </c>
    </row>
    <row r="23" spans="1:4" s="41" customFormat="1" ht="12.75">
      <c r="A23" s="48"/>
      <c r="B23" s="32" t="s">
        <v>76</v>
      </c>
      <c r="C23" s="48"/>
      <c r="D23" s="48"/>
    </row>
    <row r="24" spans="1:4" s="41" customFormat="1" ht="12.75" hidden="1">
      <c r="A24" s="42"/>
      <c r="B24" s="26"/>
      <c r="C24" s="42"/>
      <c r="D24" s="42"/>
    </row>
    <row r="25" spans="1:4" ht="12.75">
      <c r="A25" s="4" t="s">
        <v>60</v>
      </c>
      <c r="B25" s="30" t="s">
        <v>36</v>
      </c>
      <c r="C25" s="4">
        <v>1303</v>
      </c>
      <c r="D25" s="4">
        <v>259</v>
      </c>
    </row>
    <row r="26" spans="1:4" s="41" customFormat="1" ht="12.75">
      <c r="A26" s="46">
        <v>6</v>
      </c>
      <c r="B26" s="25" t="s">
        <v>20</v>
      </c>
      <c r="C26" s="46">
        <v>1400</v>
      </c>
      <c r="D26" s="46">
        <f>SUM(D27,D28)</f>
        <v>2005</v>
      </c>
    </row>
    <row r="27" spans="1:4" ht="12.75">
      <c r="A27" s="4" t="s">
        <v>61</v>
      </c>
      <c r="B27" s="30" t="s">
        <v>37</v>
      </c>
      <c r="C27" s="4">
        <v>1402</v>
      </c>
      <c r="D27" s="4">
        <v>207</v>
      </c>
    </row>
    <row r="28" spans="1:4" ht="12.75">
      <c r="A28" s="4" t="s">
        <v>62</v>
      </c>
      <c r="B28" s="30" t="s">
        <v>38</v>
      </c>
      <c r="C28" s="4">
        <v>1407</v>
      </c>
      <c r="D28" s="4">
        <v>1798</v>
      </c>
    </row>
    <row r="29" spans="1:4" s="41" customFormat="1" ht="12.75">
      <c r="A29" s="46">
        <v>7</v>
      </c>
      <c r="B29" s="25" t="s">
        <v>39</v>
      </c>
      <c r="C29" s="46">
        <v>1500</v>
      </c>
      <c r="D29" s="46"/>
    </row>
    <row r="30" spans="1:4" ht="12.75">
      <c r="A30" s="4" t="s">
        <v>63</v>
      </c>
      <c r="B30" s="30" t="s">
        <v>40</v>
      </c>
      <c r="C30" s="4">
        <v>1503</v>
      </c>
      <c r="D30" s="4"/>
    </row>
    <row r="31" spans="1:4" s="41" customFormat="1" ht="12.75">
      <c r="A31" s="46">
        <v>8</v>
      </c>
      <c r="B31" s="25" t="s">
        <v>41</v>
      </c>
      <c r="C31" s="46">
        <v>1600</v>
      </c>
      <c r="D31" s="46">
        <f>SUM(D32)</f>
        <v>217</v>
      </c>
    </row>
    <row r="32" spans="1:4" ht="12.75">
      <c r="A32" s="4" t="s">
        <v>64</v>
      </c>
      <c r="B32" s="30" t="s">
        <v>42</v>
      </c>
      <c r="C32" s="4">
        <v>1603</v>
      </c>
      <c r="D32" s="4">
        <v>217</v>
      </c>
    </row>
    <row r="33" spans="1:4" s="41" customFormat="1" ht="12.75">
      <c r="A33" s="46">
        <v>9</v>
      </c>
      <c r="B33" s="25" t="s">
        <v>43</v>
      </c>
      <c r="C33" s="46">
        <v>1700</v>
      </c>
      <c r="D33" s="46">
        <f>SUM(D34,D35)</f>
        <v>400</v>
      </c>
    </row>
    <row r="34" spans="1:4" ht="12.75">
      <c r="A34" s="50" t="s">
        <v>65</v>
      </c>
      <c r="B34" s="30" t="s">
        <v>47</v>
      </c>
      <c r="C34" s="4">
        <v>1701</v>
      </c>
      <c r="D34" s="4">
        <v>350</v>
      </c>
    </row>
    <row r="35" spans="1:4" ht="12.75">
      <c r="A35" s="4" t="s">
        <v>66</v>
      </c>
      <c r="B35" s="30" t="s">
        <v>44</v>
      </c>
      <c r="C35" s="4">
        <v>1703</v>
      </c>
      <c r="D35" s="4">
        <v>50</v>
      </c>
    </row>
    <row r="36" spans="1:4" s="41" customFormat="1" ht="12.75">
      <c r="A36" s="46">
        <v>10</v>
      </c>
      <c r="B36" s="25" t="s">
        <v>45</v>
      </c>
      <c r="C36" s="46">
        <v>1800</v>
      </c>
      <c r="D36" s="46">
        <f>SUM(D37,D38,D39)</f>
        <v>760</v>
      </c>
    </row>
    <row r="37" spans="1:4" ht="12.75">
      <c r="A37" s="4" t="s">
        <v>67</v>
      </c>
      <c r="B37" s="30" t="s">
        <v>46</v>
      </c>
      <c r="C37" s="4">
        <v>1802</v>
      </c>
      <c r="D37" s="4">
        <v>240</v>
      </c>
    </row>
    <row r="38" spans="1:4" ht="12.75">
      <c r="A38" s="4" t="s">
        <v>68</v>
      </c>
      <c r="B38" s="30" t="s">
        <v>48</v>
      </c>
      <c r="C38" s="4">
        <v>1803</v>
      </c>
      <c r="D38" s="4">
        <v>200</v>
      </c>
    </row>
    <row r="39" spans="1:4" ht="12.75">
      <c r="A39" s="4" t="s">
        <v>69</v>
      </c>
      <c r="B39" s="30" t="s">
        <v>49</v>
      </c>
      <c r="C39" s="4">
        <v>1806</v>
      </c>
      <c r="D39" s="4">
        <v>320</v>
      </c>
    </row>
    <row r="40" spans="1:4" s="41" customFormat="1" ht="12.75">
      <c r="A40" s="46">
        <v>11</v>
      </c>
      <c r="B40" s="25" t="s">
        <v>30</v>
      </c>
      <c r="C40" s="46">
        <v>3000</v>
      </c>
      <c r="D40" s="46">
        <f>SUM(D41,D43)</f>
        <v>2700</v>
      </c>
    </row>
    <row r="41" spans="1:4" ht="12.75">
      <c r="A41" s="4" t="s">
        <v>70</v>
      </c>
      <c r="B41" s="30" t="s">
        <v>50</v>
      </c>
      <c r="C41" s="4">
        <v>3001</v>
      </c>
      <c r="D41" s="4">
        <v>240</v>
      </c>
    </row>
    <row r="42" spans="1:4" ht="12.75">
      <c r="A42" s="4" t="s">
        <v>71</v>
      </c>
      <c r="B42" s="30" t="s">
        <v>51</v>
      </c>
      <c r="C42" s="4">
        <v>3003</v>
      </c>
      <c r="D42" s="4"/>
    </row>
    <row r="43" spans="1:4" ht="13.5" thickBot="1">
      <c r="A43" s="1" t="s">
        <v>72</v>
      </c>
      <c r="B43" s="29" t="s">
        <v>52</v>
      </c>
      <c r="C43" s="1">
        <v>3004</v>
      </c>
      <c r="D43" s="1">
        <v>2460</v>
      </c>
    </row>
    <row r="44" spans="1:4" s="43" customFormat="1" ht="16.5" thickBot="1">
      <c r="A44" s="51"/>
      <c r="B44" s="55" t="s">
        <v>21</v>
      </c>
      <c r="C44" s="52"/>
      <c r="D44" s="56">
        <f>SUM(D40,D36,D33,D31,D26,D22,D18,D16,D14,D11)</f>
        <v>21021</v>
      </c>
    </row>
    <row r="46" spans="1:5" ht="14.25">
      <c r="A46" s="10"/>
      <c r="B46" s="40" t="s">
        <v>77</v>
      </c>
      <c r="C46" s="21"/>
      <c r="D46" s="17"/>
      <c r="E46" s="1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78</v>
      </c>
      <c r="C1" s="3"/>
    </row>
    <row r="2" spans="1:3" ht="12.75">
      <c r="A2" s="3"/>
      <c r="B2" s="28" t="s">
        <v>79</v>
      </c>
      <c r="C2" s="3"/>
    </row>
    <row r="3" spans="1:3" ht="12.75">
      <c r="A3" s="3"/>
      <c r="B3" s="28" t="s">
        <v>80</v>
      </c>
      <c r="C3" s="3"/>
    </row>
    <row r="4" spans="1:3" ht="12.75">
      <c r="A4" s="3"/>
      <c r="C4" s="3"/>
    </row>
    <row r="5" spans="1:3" ht="12.75">
      <c r="A5" s="3"/>
      <c r="B5" s="26" t="s">
        <v>81</v>
      </c>
      <c r="C5" s="3"/>
    </row>
    <row r="6" spans="1:3" ht="12.75">
      <c r="A6" s="3"/>
      <c r="B6" s="26" t="s">
        <v>22</v>
      </c>
      <c r="C6" s="3"/>
    </row>
    <row r="7" spans="1:3" ht="12.75">
      <c r="A7" s="3"/>
      <c r="C7" s="3"/>
    </row>
    <row r="8" spans="1:4" ht="12.75">
      <c r="A8" s="37" t="s">
        <v>23</v>
      </c>
      <c r="B8" s="14" t="s">
        <v>0</v>
      </c>
      <c r="C8" s="19" t="s">
        <v>83</v>
      </c>
      <c r="D8" s="1" t="s">
        <v>2</v>
      </c>
    </row>
    <row r="9" spans="1:4" ht="12.75">
      <c r="A9" s="38" t="s">
        <v>24</v>
      </c>
      <c r="B9" s="15" t="s">
        <v>82</v>
      </c>
      <c r="C9" s="20" t="s">
        <v>84</v>
      </c>
      <c r="D9" s="2" t="s">
        <v>3</v>
      </c>
    </row>
    <row r="10" spans="1:4" s="43" customFormat="1" ht="15.75">
      <c r="A10" s="59">
        <v>1</v>
      </c>
      <c r="B10" s="59" t="s">
        <v>85</v>
      </c>
      <c r="C10" s="59">
        <v>100000</v>
      </c>
      <c r="D10" s="60">
        <f>SUM(D11,D20)</f>
        <v>20871</v>
      </c>
    </row>
    <row r="11" spans="1:4" s="57" customFormat="1" ht="13.5">
      <c r="A11" s="61" t="s">
        <v>25</v>
      </c>
      <c r="B11" s="61" t="s">
        <v>86</v>
      </c>
      <c r="C11" s="61">
        <v>110000</v>
      </c>
      <c r="D11" s="62">
        <f>SUM(D12,D13,D14,D15,D17,D19,D18)</f>
        <v>18278</v>
      </c>
    </row>
    <row r="12" spans="1:4" ht="12.75">
      <c r="A12" s="30" t="s">
        <v>26</v>
      </c>
      <c r="B12" s="30" t="s">
        <v>6</v>
      </c>
      <c r="C12" s="30">
        <v>110100</v>
      </c>
      <c r="D12" s="13">
        <v>1840</v>
      </c>
    </row>
    <row r="13" spans="1:4" ht="12.75">
      <c r="A13" s="30" t="s">
        <v>27</v>
      </c>
      <c r="B13" s="30" t="s">
        <v>7</v>
      </c>
      <c r="C13" s="30">
        <v>110200</v>
      </c>
      <c r="D13" s="13">
        <v>952</v>
      </c>
    </row>
    <row r="14" spans="1:4" ht="12.75">
      <c r="A14" s="30" t="s">
        <v>28</v>
      </c>
      <c r="B14" s="30" t="s">
        <v>8</v>
      </c>
      <c r="C14" s="30">
        <v>110300</v>
      </c>
      <c r="D14" s="13">
        <v>150</v>
      </c>
    </row>
    <row r="15" spans="1:4" ht="12.75">
      <c r="A15" s="30" t="s">
        <v>90</v>
      </c>
      <c r="B15" s="30" t="s">
        <v>9</v>
      </c>
      <c r="C15" s="30">
        <v>110400</v>
      </c>
      <c r="D15" s="13">
        <v>10</v>
      </c>
    </row>
    <row r="16" spans="1:4" ht="12.75" hidden="1">
      <c r="A16" s="30" t="s">
        <v>91</v>
      </c>
      <c r="B16" s="30" t="s">
        <v>10</v>
      </c>
      <c r="C16" s="30"/>
      <c r="D16" s="13"/>
    </row>
    <row r="17" spans="1:4" ht="12.75">
      <c r="A17" s="30" t="s">
        <v>91</v>
      </c>
      <c r="B17" s="30" t="s">
        <v>11</v>
      </c>
      <c r="C17" s="30">
        <v>110600</v>
      </c>
      <c r="D17" s="13">
        <v>111</v>
      </c>
    </row>
    <row r="18" spans="1:4" ht="12.75">
      <c r="A18" s="30" t="s">
        <v>92</v>
      </c>
      <c r="B18" s="30" t="s">
        <v>12</v>
      </c>
      <c r="C18" s="30">
        <v>110700</v>
      </c>
      <c r="D18" s="13">
        <v>136</v>
      </c>
    </row>
    <row r="19" spans="1:4" ht="12.75">
      <c r="A19" s="63" t="s">
        <v>93</v>
      </c>
      <c r="B19" s="30" t="s">
        <v>13</v>
      </c>
      <c r="C19" s="30">
        <v>111000</v>
      </c>
      <c r="D19" s="13">
        <v>15079</v>
      </c>
    </row>
    <row r="20" spans="1:4" s="57" customFormat="1" ht="13.5">
      <c r="A20" s="61" t="s">
        <v>94</v>
      </c>
      <c r="B20" s="61" t="s">
        <v>87</v>
      </c>
      <c r="C20" s="61">
        <v>130000</v>
      </c>
      <c r="D20" s="62">
        <f>SUM(D21,D22,D23)</f>
        <v>2593</v>
      </c>
    </row>
    <row r="21" spans="1:4" ht="12.75">
      <c r="A21" s="30" t="s">
        <v>95</v>
      </c>
      <c r="B21" s="30" t="s">
        <v>18</v>
      </c>
      <c r="C21" s="30">
        <v>130100</v>
      </c>
      <c r="D21" s="13">
        <v>248</v>
      </c>
    </row>
    <row r="22" spans="1:4" ht="12.75">
      <c r="A22" s="30" t="s">
        <v>96</v>
      </c>
      <c r="B22" s="30" t="s">
        <v>88</v>
      </c>
      <c r="C22" s="30">
        <v>130210</v>
      </c>
      <c r="D22" s="13">
        <v>150</v>
      </c>
    </row>
    <row r="23" spans="1:4" ht="12.75">
      <c r="A23" s="30" t="s">
        <v>97</v>
      </c>
      <c r="B23" s="30" t="s">
        <v>19</v>
      </c>
      <c r="C23" s="30">
        <v>130300</v>
      </c>
      <c r="D23" s="13">
        <v>2195</v>
      </c>
    </row>
    <row r="24" spans="1:4" s="43" customFormat="1" ht="15.75">
      <c r="A24" s="59">
        <v>2</v>
      </c>
      <c r="B24" s="59" t="s">
        <v>89</v>
      </c>
      <c r="C24" s="59">
        <v>200000</v>
      </c>
      <c r="D24" s="60">
        <f>SUM(D25)</f>
        <v>150</v>
      </c>
    </row>
    <row r="25" spans="1:4" ht="12.75">
      <c r="A25" s="30" t="s">
        <v>29</v>
      </c>
      <c r="B25" s="30" t="s">
        <v>14</v>
      </c>
      <c r="C25" s="30">
        <v>240100</v>
      </c>
      <c r="D25" s="13">
        <v>150</v>
      </c>
    </row>
    <row r="26" spans="1:4" ht="12.75">
      <c r="A26" s="30"/>
      <c r="B26" s="30" t="s">
        <v>15</v>
      </c>
      <c r="C26" s="30"/>
      <c r="D26" s="13"/>
    </row>
    <row r="27" spans="1:4" s="58" customFormat="1" ht="18.75">
      <c r="A27" s="64"/>
      <c r="B27" s="64" t="s">
        <v>98</v>
      </c>
      <c r="C27" s="64"/>
      <c r="D27" s="65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0" t="s">
        <v>31</v>
      </c>
      <c r="C29" s="21"/>
      <c r="D29" s="17"/>
      <c r="E29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123-2</cp:lastModifiedBy>
  <cp:lastPrinted>2015-03-12T12:34:20Z</cp:lastPrinted>
  <dcterms:created xsi:type="dcterms:W3CDTF">2001-11-23T11:26:15Z</dcterms:created>
  <dcterms:modified xsi:type="dcterms:W3CDTF">2015-04-24T10:03:53Z</dcterms:modified>
  <cp:category/>
  <cp:version/>
  <cp:contentType/>
  <cp:contentStatus/>
</cp:coreProperties>
</file>